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山辺町\Desktop\"/>
    </mc:Choice>
  </mc:AlternateContent>
  <xr:revisionPtr revIDLastSave="0" documentId="8_{8613BCAF-692B-4FC4-B638-30E610C3CFC0}" xr6:coauthVersionLast="45" xr6:coauthVersionMax="45" xr10:uidLastSave="{00000000-0000-0000-0000-000000000000}"/>
  <bookViews>
    <workbookView xWindow="-120" yWindow="-120" windowWidth="20730" windowHeight="11160" tabRatio="84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<sst xmlns="http://schemas.openxmlformats.org/spreadsheetml/2006/main" count="1125" uniqueCount="598">
  <si>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</si>
  <si>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</si>
  <si>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</si>
  <si>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</si>
  <si>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</si>
  <si>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</si>
  <si>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</si>
  <si>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</si>
  <si>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</si>
  <si>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</si>
  <si>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</si>
  <si>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</si>
  <si>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</si>
  <si>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</si>
  <si>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</si>
  <si>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</si>
  <si>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</si>
  <si>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</si>
  <si>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</si>
  <si>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</si>
  <si>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</si>
  <si>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</si>
  <si>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</si>
  <si>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</si>
  <si>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</si>
  <si>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</si>
  <si>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</si>
  <si>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</si>
  <si>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</si>
  <si>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</si>
  <si>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</si>
  <si>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</si>
  <si>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</si>
  <si>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</si>
  <si>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</si>
  <si>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</si>
  <si>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</si>
  <si>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</si>
  <si>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</si>
  <si>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</si>
  <si>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</si>
  <si>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</si>
  <si>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</si>
  <si>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</si>
  <si>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</si>
  <si>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</si>
  <si>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</si>
  <si>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</si>
  <si>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</si>
  <si>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</si>
  <si>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</si>
  <si>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</si>
  <si>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</si>
  <si>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</si>
  <si>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</si>
  <si>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</si>
  <si>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</si>
  <si>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</si>
  <si>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</si>
  <si>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</si>
  <si>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</si>
  <si>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</si>
  <si>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</si>
  <si>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</si>
  <si>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</si>
  <si>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</si>
  <si>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</si>
  <si>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</si>
  <si>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</si>
  <si>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</si>
  <si>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</si>
  <si>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</si>
  <si>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</si>
  <si>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</si>
  <si>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</si>
  <si>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</si>
  <si>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</si>
  <si>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</si>
  <si>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</si>
  <si>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</si>
  <si>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</si>
  <si>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</si>
  <si>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</si>
  <si>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</si>
  <si>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</si>
  <si>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</si>
  <si>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</si>
  <si>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</si>
  <si>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</si>
  <si>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</si>
  <si>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</si>
  <si>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</si>
  <si>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</si>
  <si>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</si>
  <si>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</si>
  <si>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</si>
  <si>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</si>
  <si>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</si>
  <si>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</si>
  <si>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</si>
  <si>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</si>
  <si>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</si>
  <si>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</si>
  <si>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</si>
  <si>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</si>
  <si>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</si>
  <si>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</si>
  <si>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</si>
  <si>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</si>
  <si>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</si>
  <si>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</si>
  <si>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</si>
  <si>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</si>
  <si>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</si>
  <si>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</si>
  <si>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</si>
  <si>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</si>
  <si>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</si>
  <si>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</si>
  <si>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</si>
  <si>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</si>
  <si>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</si>
  <si>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</si>
  <si>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</si>
  <si>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</si>
  <si>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</si>
  <si>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</si>
  <si>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</si>
  <si>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</si>
  <si>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</si>
  <si>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</si>
  <si>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</si>
  <si>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</si>
  <si>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</si>
  <si>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</si>
  <si>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</si>
  <si>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</si>
  <si>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</si>
  <si>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</si>
  <si>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</si>
  <si>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</si>
  <si>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</si>
  <si>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</si>
  <si>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</si>
  <si>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</si>
  <si>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</si>
  <si>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</si>
  <si>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</si>
  <si>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</si>
  <si>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</si>
  <si>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</si>
  <si>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</si>
  <si>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</si>
  <si>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</si>
  <si>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</si>
  <si>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</si>
  <si>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</si>
  <si>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</si>
  <si>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</si>
  <si>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</si>
  <si>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</si>
  <si>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</si>
  <si>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</si>
  <si>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</si>
  <si>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</si>
  <si>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</si>
  <si>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</si>
  <si>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</si>
  <si>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</si>
  <si>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</si>
  <si>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</si>
  <si>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</si>
  <si>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</si>
  <si>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</si>
  <si>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</si>
  <si>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</si>
  <si>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</si>
  <si>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</si>
  <si>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</si>
  <si>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</si>
  <si>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</si>
  <si>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</si>
  <si>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</si>
  <si>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</si>
  <si>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</si>
  <si>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</si>
  <si>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</si>
  <si>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</si>
  <si>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</si>
  <si>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</si>
  <si>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</si>
  <si>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</si>
  <si>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</si>
  <si>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</si>
  <si>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</si>
  <si>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</si>
  <si>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</si>
  <si>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</si>
  <si>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</si>
  <si>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</si>
  <si>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</si>
  <si>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</si>
  <si>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</si>
  <si>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</si>
  <si>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</si>
  <si>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</si>
  <si>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</si>
  <si>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</si>
  <si>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</si>
  <si>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</si>
  <si>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山形県山辺町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</si>
  <si>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</si>
  <si>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</si>
  <si>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</si>
  <si>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</si>
  <si>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</si>
  <si>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</si>
  <si>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</si>
  <si>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</si>
  <si>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</si>
  <si>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</si>
  <si>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</si>
  <si>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</si>
  <si>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</si>
  <si>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</si>
  <si>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</si>
  <si>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</si>
  <si>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</si>
  <si>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</si>
  <si>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</si>
  <si>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</si>
  <si>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</si>
  <si>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</si>
  <si>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</si>
  <si>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</si>
  <si>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</si>
  <si>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</si>
  <si>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</si>
  <si>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</si>
  <si>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</si>
  <si>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</si>
  <si>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</si>
  <si>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</si>
  <si>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</si>
  <si>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</si>
  <si>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</si>
  <si>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</si>
  <si>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</si>
  <si>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</si>
  <si>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</si>
  <si>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</si>
  <si>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</si>
  <si>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</si>
  <si>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</si>
  <si>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</si>
  <si>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</si>
  <si>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</si>
  <si>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</si>
  <si>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</si>
  <si>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</si>
  <si>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</si>
  <si>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</si>
  <si>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</si>
  <si>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</si>
  <si>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</si>
  <si>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</si>
  <si>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</si>
  <si>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</si>
  <si>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</si>
  <si>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</si>
  <si>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</si>
  <si>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</si>
  <si>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</si>
  <si>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</si>
  <si>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</si>
  <si>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</si>
  <si>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</si>
  <si>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</si>
  <si>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</si>
  <si>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</si>
  <si>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</si>
  <si>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</si>
  <si>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</si>
  <si>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</si>
  <si>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</si>
  <si>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</si>
  <si>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</si>
  <si>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</si>
  <si>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</si>
  <si>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</si>
  <si>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</si>
  <si>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</si>
  <si>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</si>
  <si>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</si>
  <si>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</si>
  <si>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</si>
  <si>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</si>
  <si>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</si>
  <si>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</si>
  <si>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</si>
  <si>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</si>
  <si>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</si>
  <si>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</si>
  <si>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</si>
  <si>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</si>
  <si>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</si>
  <si>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</si>
  <si>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</si>
  <si>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</si>
  <si>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</si>
  <si>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</si>
  <si>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</si>
  <si>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</si>
  <si>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</si>
  <si>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</si>
  <si>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</si>
  <si>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</si>
  <si>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</si>
  <si>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</si>
  <si>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</si>
  <si>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</si>
  <si>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</si>
  <si>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</si>
  <si>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</si>
  <si>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</si>
  <si>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</si>
  <si>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</si>
  <si>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</si>
  <si>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</si>
  <si>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</si>
  <si>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</si>
  <si>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</si>
  <si>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</si>
  <si>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</si>
  <si>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</si>
  <si>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</si>
  <si>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</si>
  <si>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</si>
  <si>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</si>
  <si>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</si>
  <si>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</si>
  <si>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</si>
  <si>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</si>
  <si>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</si>
  <si>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</si>
  <si>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</si>
  <si>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</si>
  <si>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</si>
  <si>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</si>
  <si>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</si>
  <si>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</si>
  <si>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</si>
  <si>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</si>
  <si>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</si>
  <si>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</si>
  <si>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</si>
  <si>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</si>
  <si>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</si>
  <si>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</si>
  <si>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山形県山辺町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</si>
  <si>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</si>
  <si>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</si>
  <si>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</si>
  <si>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</si>
  <si>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</si>
  <si>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</si>
  <si>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</si>
  <si>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</si>
  <si>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</si>
  <si>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</si>
  <si>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</si>
  <si>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</si>
  <si>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</si>
  <si>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</si>
  <si>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</si>
  <si>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</si>
  <si>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</si>
  <si>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</si>
  <si>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</si>
  <si>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</si>
  <si>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</si>
  <si>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</si>
  <si>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</si>
  <si>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</si>
  <si>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</si>
  <si>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</si>
  <si>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</si>
  <si>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</si>
  <si>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</si>
  <si>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</si>
  <si>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</si>
  <si>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</si>
  <si>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</si>
  <si>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</si>
  <si>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</si>
  <si>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</si>
  <si>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山辺町公共下水道事業特別会計</t>
    <phoneticPr fontId="5"/>
  </si>
  <si>
    <t>法非適用企業</t>
    <phoneticPr fontId="5"/>
  </si>
  <si>
    <t>山辺町簡易水道等特別会計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</si>
  <si>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</si>
  <si>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</si>
  <si>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</si>
  <si>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</si>
  <si>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</si>
  <si>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</si>
  <si>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</si>
  <si>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</si>
  <si>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</si>
  <si>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</si>
  <si>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</si>
  <si>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</si>
  <si>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</si>
  <si>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</si>
  <si>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</si>
  <si>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</si>
  <si>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</si>
  <si>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</si>
  <si>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</si>
  <si>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</si>
  <si>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</si>
  <si>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</si>
  <si>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</si>
  <si>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</si>
  <si>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</si>
  <si>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</si>
  <si>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</si>
  <si>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</si>
  <si>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</si>
  <si>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</si>
  <si>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</si>
  <si>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</si>
  <si>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</si>
  <si>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</si>
  <si>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</si>
  <si>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</si>
  <si>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</si>
  <si>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</si>
  <si>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</si>
  <si>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</si>
  <si>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</si>
  <si>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</si>
  <si>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</si>
  <si>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</si>
  <si>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</si>
  <si>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</si>
  <si>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</si>
  <si>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</si>
  <si>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</si>
  <si>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</si>
  <si>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</si>
  <si>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</si>
  <si>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</si>
  <si>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</si>
  <si>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</si>
  <si>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</si>
  <si>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</si>
  <si>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</si>
  <si>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</si>
  <si>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</si>
  <si>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</si>
  <si>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</si>
  <si>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</si>
  <si>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</si>
  <si>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</si>
  <si>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</si>
  <si>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</si>
  <si>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</si>
  <si>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</si>
  <si>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</si>
  <si>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</si>
  <si>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</si>
  <si>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</si>
  <si>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</si>
  <si>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</si>
  <si>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</si>
  <si>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</si>
  <si>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</si>
  <si>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</si>
  <si>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</si>
  <si>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</si>
  <si>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</si>
  <si>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</si>
  <si>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</si>
  <si>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</si>
  <si>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</si>
  <si>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</si>
  <si>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</si>
  <si>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</si>
  <si>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</si>
  <si>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</si>
  <si>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</si>
  <si>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</si>
  <si>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</si>
  <si>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</si>
  <si>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</si>
  <si>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</si>
  <si>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</si>
  <si>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</si>
  <si>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</si>
  <si>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</si>
  <si>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</si>
  <si>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</si>
  <si>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</si>
  <si>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</si>
  <si>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</si>
  <si>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</si>
  <si>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</si>
  <si>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</si>
  <si>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</si>
  <si>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</si>
  <si>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</si>
  <si>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</si>
  <si>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</si>
  <si>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</si>
  <si>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</si>
  <si>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</si>
  <si>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</si>
  <si>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</si>
  <si>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</si>
  <si>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</si>
  <si>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</si>
  <si>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</si>
  <si>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</si>
  <si>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</si>
  <si>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</si>
  <si>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</si>
  <si>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</si>
  <si>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</si>
  <si>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</si>
  <si>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</si>
  <si>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</si>
  <si>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</si>
  <si>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</si>
  <si>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</si>
  <si>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</si>
  <si>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</si>
  <si>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</si>
  <si>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</si>
  <si>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</si>
  <si>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</si>
  <si>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</si>
  <si>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</si>
  <si>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3.23</t>
  </si>
  <si>
    <t>▲ 1.38</t>
  </si>
  <si>
    <t>▲ 3.06</t>
  </si>
  <si>
    <t>山辺町後期高齢者医療特別会計</t>
  </si>
  <si>
    <t>▲ 0.06</t>
  </si>
  <si>
    <t>一般会計</t>
  </si>
  <si>
    <t>山辺町国民健康保険特別会計</t>
  </si>
  <si>
    <t>山辺町介護保険特別会計（保険事業）</t>
  </si>
  <si>
    <t>山辺町簡易水道等特別会計</t>
  </si>
  <si>
    <t>山辺町公共下水道事業特別会計</t>
  </si>
  <si>
    <t>その他会計（赤字）</t>
  </si>
  <si>
    <t>その他会計（黒字）</t>
  </si>
  <si>
    <t>H25末</t>
    <phoneticPr fontId="5"/>
  </si>
  <si>
    <t>H26末</t>
    <phoneticPr fontId="5"/>
  </si>
  <si>
    <t>H27末</t>
    <phoneticPr fontId="5"/>
  </si>
  <si>
    <t>H28末</t>
    <phoneticPr fontId="5"/>
  </si>
  <si>
    <t>H29末</t>
    <phoneticPr fontId="5"/>
  </si>
  <si>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</si>
  <si>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</si>
  <si>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</si>
  <si>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山形広域環境事務組合</t>
    <rPh sb="0" eb="2">
      <t>ヤマガタ</t>
    </rPh>
    <rPh sb="2" eb="4">
      <t>コウイキ</t>
    </rPh>
    <rPh sb="4" eb="6">
      <t>カンキョウ</t>
    </rPh>
    <rPh sb="6" eb="8">
      <t>ジム</t>
    </rPh>
    <rPh sb="8" eb="10">
      <t>クミアイ</t>
    </rPh>
    <phoneticPr fontId="5"/>
  </si>
  <si>
    <t>山形県市町村交通災害共済組合</t>
    <rPh sb="0" eb="3">
      <t>ヤマガタケン</t>
    </rPh>
    <rPh sb="3" eb="6">
      <t>シチョウソン</t>
    </rPh>
    <rPh sb="6" eb="8">
      <t>コウツウ</t>
    </rPh>
    <rPh sb="8" eb="10">
      <t>サイガイ</t>
    </rPh>
    <rPh sb="10" eb="12">
      <t>キョウサイ</t>
    </rPh>
    <rPh sb="12" eb="14">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</si>
  <si>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</si>
  <si>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</si>
  <si>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最上川中部水道企業団</t>
    <rPh sb="0" eb="2">
      <t>モガミ</t>
    </rPh>
    <rPh sb="2" eb="3">
      <t>ガワ</t>
    </rPh>
    <rPh sb="3" eb="5">
      <t>チュウブ</t>
    </rPh>
    <rPh sb="5" eb="7">
      <t>スイドウ</t>
    </rPh>
    <rPh sb="7" eb="9">
      <t>キギョウ</t>
    </rPh>
    <rPh sb="9" eb="10">
      <t>ダン</t>
    </rPh>
    <phoneticPr fontId="5"/>
  </si>
  <si>
    <t>ふるさとづくり基金</t>
    <phoneticPr fontId="18"/>
  </si>
  <si>
    <t>ふるさと応援基金</t>
    <phoneticPr fontId="18"/>
  </si>
  <si>
    <t>山辺温泉基金</t>
    <phoneticPr fontId="18"/>
  </si>
  <si>
    <t>地域福祉基金</t>
    <phoneticPr fontId="18"/>
  </si>
  <si>
    <t>スポーツ振興基金</t>
    <phoneticPr fontId="18"/>
  </si>
  <si>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</si>
  <si>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</si>
  <si>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</si>
  <si>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</si>
  <si>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</si>
  <si>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</si>
  <si>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</si>
  <si>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</si>
  <si>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</si>
  <si>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</si>
  <si>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</si>
  <si>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</si>
  <si>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</si>
  <si>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</si>
  <si>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</si>
  <si>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</si>
  <si>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</si>
  <si>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</si>
  <si>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</si>
  <si>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</si>
  <si>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</si>
  <si>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</si>
  <si>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</si>
  <si>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</si>
  <si>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比率並びに有形固定資産減価償却率ともに、類似団体と比べて高い水準が続いている。特に、将来負担比率については大きな開きとなっているが、これは既発債の残高等に対して充当可能基金が他の類似団体と比較して少額であることが要因と考えられる。一方、有形固定資産減価償却率については、大きな開きはないものの上昇傾向にあり、主な要因としては、昭和５０年代に建設された小学校２校、給食センター及び体育施設などが、有形固定資産減価償却率７０％以上になっていることなどが挙げられる。
　今後は、既存の公共施設等総合管理計画並びに令和２年度策定予定である各個別施設計画に基づき、老朽化対策に積極的に取り組んでいく。</t>
    <rPh sb="38" eb="39">
      <t>ツヅ</t>
    </rPh>
    <rPh sb="241" eb="243">
      <t>キソン</t>
    </rPh>
    <rPh sb="258" eb="260">
      <t>レイワ</t>
    </rPh>
    <rPh sb="261" eb="263">
      <t>ネンド</t>
    </rPh>
    <rPh sb="263" eb="265">
      <t>サクテイ</t>
    </rPh>
    <rPh sb="265" eb="267">
      <t>ヨテイ</t>
    </rPh>
    <phoneticPr fontId="5"/>
  </si>
  <si>
    <t>　将来負担比率並びに実質公債費比率ともに、類似団体と比べて高い水準が続いている。将来負担比率は、山辺中学校改築事業などに伴う借入等により、平成２６年度に大幅な増額となっているが、以後の借入抑制により横ばいで、平成３０年度には充当可能基金の増額により大きく減となっている。実質公債費比率も、主に山辺中学校改築事業に伴う借入金の元金償還開始により微増となっている。
　将来負担比率については今後も低下が見込まれるが、有形固定資産減価償却率の上昇などからも、町有施設等の老朽化が顕著となっており、大規模で継続的な施設の更新等も想定されるため、これまで以上に慎重に公債費の適正化に取り組んでいく。</t>
    <rPh sb="119" eb="121">
      <t>ゾウガク</t>
    </rPh>
    <rPh sb="124" eb="125">
      <t>オオ</t>
    </rPh>
    <rPh sb="144" eb="145">
      <t>シュ</t>
    </rPh>
    <rPh sb="156" eb="157">
      <t>トモナ</t>
    </rPh>
    <rPh sb="158" eb="160">
      <t>カリイレ</t>
    </rPh>
    <rPh sb="160" eb="161">
      <t>キン</t>
    </rPh>
    <rPh sb="162" eb="164">
      <t>ガンキン</t>
    </rPh>
    <rPh sb="164" eb="166">
      <t>ショウカン</t>
    </rPh>
    <rPh sb="166" eb="168">
      <t>カイシ</t>
    </rPh>
    <rPh sb="171" eb="173">
      <t>ビゾウ</t>
    </rPh>
    <rPh sb="199" eb="201">
      <t>ミコ</t>
    </rPh>
    <rPh sb="260" eb="262">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</si>
</sst>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c:ext xmlns:c16="http://schemas.microsoft.com/office/drawing/2014/chart" uri="{C3380CC4-5D6E-409C-BE32-E72D297353CC}">
              <c16:uniqueId val="{00000000-0FBA-4223-AB4D-7BB658D9E4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190197</c:v>
                </c:pt>
                <c:pt idx="1">
                  <c:v>57748</c:v>
                </c:pt>
                <c:pt idx="2">
                  <c:v>40935</c:v>
                </c:pt>
                <c:pt idx="3">
                  <c:v>16610</c:v>
                </c:pt>
                <c:pt idx="4">
                  <c:v>11672</c:v>
                </c:pt>
              </c:numCache>
            </c:numRef>
          </c:val>
          <c:smooth val="0"/>
          <c:extLst>
            <c:ext xmlns:c16="http://schemas.microsoft.com/office/drawing/2014/chart" uri="{C3380CC4-5D6E-409C-BE32-E72D297353CC}">
              <c16:uniqueId val="{00000001-0FBA-4223-AB4D-7BB658D9E4CF}"/>
            </c:ext>
          </c:extLst>
        </c:ser>
        <c:dLbls>
          <c:showLegendKey val="0"/>
          <c:showVal val="0"/>
          <c:showCatName val="0"/>
          <c:showSerName val="0"/>
          <c:showPercent val="0"/>
          <c:showBubbleSize val="0"/>
        </c:dLbls>
        <c:marker val="1"/>
        <c:smooth val="0"/>
        <c:axId val="221360128"/>
        <c:axId val="221362048"/>
      </c:lineChart>
      <c:catAx>
        <c:axId val="22136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362048"/>
        <c:crosses val="autoZero"/>
        <c:auto val="1"/>
        <c:lblAlgn val="ctr"/>
        <c:lblOffset val="100"/>
        <c:tickLblSkip val="1"/>
        <c:tickMarkSkip val="1"/>
        <c:noMultiLvlLbl val="0"/>
      </c:catAx>
      <c:valAx>
        <c:axId val="2213620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36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7.61</c:v>
                </c:pt>
                <c:pt idx="1">
                  <c:v>7.12</c:v>
                </c:pt>
                <c:pt idx="2">
                  <c:v>5.08</c:v>
                </c:pt>
                <c:pt idx="3">
                  <c:v>4.53</c:v>
                </c:pt>
                <c:pt idx="4">
                  <c:v>3.78</c:v>
                </c:pt>
              </c:numCache>
            </c:numRef>
          </c:val>
          <c:extLst>
            <c:ext xmlns:c16="http://schemas.microsoft.com/office/drawing/2014/chart" uri="{C3380CC4-5D6E-409C-BE32-E72D297353CC}">
              <c16:uniqueId val="{00000000-C8E7-4239-BB3D-F33E3253BA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11.74</c:v>
                </c:pt>
                <c:pt idx="1">
                  <c:v>12.77</c:v>
                </c:pt>
                <c:pt idx="2">
                  <c:v>13.91</c:v>
                </c:pt>
                <c:pt idx="3">
                  <c:v>11.48</c:v>
                </c:pt>
                <c:pt idx="4">
                  <c:v>17.8</c:v>
                </c:pt>
              </c:numCache>
            </c:numRef>
          </c:val>
          <c:extLst>
            <c:ext xmlns:c16="http://schemas.microsoft.com/office/drawing/2014/chart" uri="{C3380CC4-5D6E-409C-BE32-E72D297353CC}">
              <c16:uniqueId val="{00000001-C8E7-4239-BB3D-F33E3253BA9D}"/>
            </c:ext>
          </c:extLst>
        </c:ser>
        <c:dLbls>
          <c:showLegendKey val="0"/>
          <c:showVal val="0"/>
          <c:showCatName val="0"/>
          <c:showSerName val="0"/>
          <c:showPercent val="0"/>
          <c:showBubbleSize val="0"/>
        </c:dLbls>
        <c:gapWidth val="250"/>
        <c:overlap val="100"/>
        <c:axId val="230626048"/>
        <c:axId val="23062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-3.23</c:v>
                </c:pt>
                <c:pt idx="1">
                  <c:v>1.52</c:v>
                </c:pt>
                <c:pt idx="2">
                  <c:v>-1.38</c:v>
                </c:pt>
                <c:pt idx="3">
                  <c:v>-3.06</c:v>
                </c:pt>
                <c:pt idx="4">
                  <c:v>5.74</c:v>
                </c:pt>
              </c:numCache>
            </c:numRef>
          </c:val>
          <c:smooth val="0"/>
          <c:extLst>
            <c:ext xmlns:c16="http://schemas.microsoft.com/office/drawing/2014/chart" uri="{C3380CC4-5D6E-409C-BE32-E72D297353CC}">
              <c16:uniqueId val="{00000002-C8E7-4239-BB3D-F33E3253BA9D}"/>
            </c:ext>
          </c:extLst>
        </c:ser>
        <c:dLbls>
          <c:showLegendKey val="0"/>
          <c:showVal val="0"/>
          <c:showCatName val="0"/>
          <c:showSerName val="0"/>
          <c:showPercent val="0"/>
          <c:showBubbleSize val="0"/>
        </c:dLbls>
        <c:marker val="1"/>
        <c:smooth val="0"/>
        <c:axId val="230626048"/>
        <c:axId val="230627968"/>
      </c:lineChart>
      <c:catAx>
        <c:axId val="23062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627968"/>
        <c:crosses val="autoZero"/>
        <c:auto val="1"/>
        <c:lblAlgn val="ctr"/>
        <c:lblOffset val="100"/>
        <c:tickLblSkip val="1"/>
        <c:tickMarkSkip val="1"/>
        <c:noMultiLvlLbl val="0"/>
      </c:catAx>
      <c:valAx>
        <c:axId val="23062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2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7C-4082-8807-D76A0E88AB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7C-4082-8807-D76A0E88AB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7C-4082-8807-D76A0E88AB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7C-4082-8807-D76A0E88ABD4}"/>
            </c:ext>
          </c:extLst>
        </c:ser>
        <c:ser>
          <c:idx val="4"/>
          <c:order val="4"/>
          <c:tx>
            <c:strRef>
              <c:f>データシート!$A$31</c:f>
              <c:strCache>
                <c:ptCount val="1"/>
                <c:pt idx="0">
                  <c:v>山辺町公共下水道事業特別会計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07C-4082-8807-D76A0E88ABD4}"/>
            </c:ext>
          </c:extLst>
        </c:ser>
        <c:ser>
          <c:idx val="5"/>
          <c:order val="5"/>
          <c:tx>
            <c:strRef>
              <c:f>データシート!$A$32</c:f>
              <c:strCache>
                <c:ptCount val="1"/>
                <c:pt idx="0">
                  <c:v>山辺町簡易水道等特別会計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0.06</c:v>
                </c:pt>
                <c:pt idx="4">
                  <c:v>#N/A</c:v>
                </c:pt>
                <c:pt idx="5">
                  <c:v>0.04</c:v>
                </c:pt>
                <c:pt idx="6">
                  <c:v>#N/A</c:v>
                </c:pt>
                <c:pt idx="7">
                  <c:v>0.04</c:v>
                </c:pt>
                <c:pt idx="8">
                  <c:v>#N/A</c:v>
                </c:pt>
                <c:pt idx="9">
                  <c:v>0.01</c:v>
                </c:pt>
              </c:numCache>
            </c:numRef>
          </c:val>
          <c:extLst>
            <c:ext xmlns:c16="http://schemas.microsoft.com/office/drawing/2014/chart" uri="{C3380CC4-5D6E-409C-BE32-E72D297353CC}">
              <c16:uniqueId val="{00000005-407C-4082-8807-D76A0E88ABD4}"/>
            </c:ext>
          </c:extLst>
        </c:ser>
        <c:ser>
          <c:idx val="6"/>
          <c:order val="6"/>
          <c:tx>
            <c:strRef>
              <c:f>データシート!$A$33</c:f>
              <c:strCache>
                <c:ptCount val="1"/>
                <c:pt idx="0">
                  <c:v>山辺町介護保険特別会計（保険事業）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0.98</c:v>
                </c:pt>
                <c:pt idx="2">
                  <c:v>#N/A</c:v>
                </c:pt>
                <c:pt idx="3">
                  <c:v>0.51</c:v>
                </c:pt>
                <c:pt idx="4">
                  <c:v>#N/A</c:v>
                </c:pt>
                <c:pt idx="5">
                  <c:v>1.2</c:v>
                </c:pt>
                <c:pt idx="6">
                  <c:v>#N/A</c:v>
                </c:pt>
                <c:pt idx="7">
                  <c:v>0.2</c:v>
                </c:pt>
                <c:pt idx="8">
                  <c:v>#N/A</c:v>
                </c:pt>
                <c:pt idx="9">
                  <c:v>1.1000000000000001</c:v>
                </c:pt>
              </c:numCache>
            </c:numRef>
          </c:val>
          <c:extLst>
            <c:ext xmlns:c16="http://schemas.microsoft.com/office/drawing/2014/chart" uri="{C3380CC4-5D6E-409C-BE32-E72D297353CC}">
              <c16:uniqueId val="{00000006-407C-4082-8807-D76A0E88ABD4}"/>
            </c:ext>
          </c:extLst>
        </c:ser>
        <c:ser>
          <c:idx val="7"/>
          <c:order val="7"/>
          <c:tx>
            <c:strRef>
              <c:f>データシート!$A$34</c:f>
              <c:strCache>
                <c:ptCount val="1"/>
                <c:pt idx="0">
                  <c:v>山辺町国民健康保険特別会計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2.4700000000000002</c:v>
                </c:pt>
                <c:pt idx="2">
                  <c:v>#N/A</c:v>
                </c:pt>
                <c:pt idx="3">
                  <c:v>1.49</c:v>
                </c:pt>
                <c:pt idx="4">
                  <c:v>#N/A</c:v>
                </c:pt>
                <c:pt idx="5">
                  <c:v>2.14</c:v>
                </c:pt>
                <c:pt idx="6">
                  <c:v>#N/A</c:v>
                </c:pt>
                <c:pt idx="7">
                  <c:v>1.91</c:v>
                </c:pt>
                <c:pt idx="8">
                  <c:v>#N/A</c:v>
                </c:pt>
                <c:pt idx="9">
                  <c:v>1.79</c:v>
                </c:pt>
              </c:numCache>
            </c:numRef>
          </c:val>
          <c:extLst>
            <c:ext xmlns:c16="http://schemas.microsoft.com/office/drawing/2014/chart" uri="{C3380CC4-5D6E-409C-BE32-E72D297353CC}">
              <c16:uniqueId val="{00000007-407C-4082-8807-D76A0E88AB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c:v>
                </c:pt>
                <c:pt idx="2">
                  <c:v>#N/A</c:v>
                </c:pt>
                <c:pt idx="3">
                  <c:v>7.12</c:v>
                </c:pt>
                <c:pt idx="4">
                  <c:v>#N/A</c:v>
                </c:pt>
                <c:pt idx="5">
                  <c:v>5.07</c:v>
                </c:pt>
                <c:pt idx="6">
                  <c:v>#N/A</c:v>
                </c:pt>
                <c:pt idx="7">
                  <c:v>4.53</c:v>
                </c:pt>
                <c:pt idx="8">
                  <c:v>#N/A</c:v>
                </c:pt>
                <c:pt idx="9">
                  <c:v>3.77</c:v>
                </c:pt>
              </c:numCache>
            </c:numRef>
          </c:val>
          <c:extLst>
            <c:ext xmlns:c16="http://schemas.microsoft.com/office/drawing/2014/chart" uri="{C3380CC4-5D6E-409C-BE32-E72D297353CC}">
              <c16:uniqueId val="{00000008-407C-4082-8807-D76A0E88ABD4}"/>
            </c:ext>
          </c:extLst>
        </c:ser>
        <c:ser>
          <c:idx val="9"/>
          <c:order val="9"/>
          <c:tx>
            <c:strRef>
              <c:f>データシート!$A$36</c:f>
              <c:strCache>
                <c:ptCount val="1"/>
                <c:pt idx="0">
                  <c:v>山辺町後期高齢者医療特別会計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0.05</c:v>
                </c:pt>
                <c:pt idx="2">
                  <c:v>#N/A</c:v>
                </c:pt>
                <c:pt idx="3">
                  <c:v>0.04</c:v>
                </c:pt>
                <c:pt idx="4">
                  <c:v>#N/A</c:v>
                </c:pt>
                <c:pt idx="5">
                  <c:v>0.39</c:v>
                </c:pt>
                <c:pt idx="6">
                  <c:v>#N/A</c:v>
                </c:pt>
                <c:pt idx="7">
                  <c:v>0.4</c:v>
                </c:pt>
                <c:pt idx="8">
                  <c:v>0.06</c:v>
                </c:pt>
                <c:pt idx="9">
                  <c:v>#N/A</c:v>
                </c:pt>
              </c:numCache>
            </c:numRef>
          </c:val>
          <c:extLst>
            <c:ext xmlns:c16="http://schemas.microsoft.com/office/drawing/2014/chart" uri="{C3380CC4-5D6E-409C-BE32-E72D297353CC}">
              <c16:uniqueId val="{00000009-407C-4082-8807-D76A0E88ABD4}"/>
            </c:ext>
          </c:extLst>
        </c:ser>
        <c:dLbls>
          <c:showLegendKey val="0"/>
          <c:showVal val="0"/>
          <c:showCatName val="0"/>
          <c:showSerName val="0"/>
          <c:showPercent val="0"/>
          <c:showBubbleSize val="0"/>
        </c:dLbls>
        <c:gapWidth val="150"/>
        <c:overlap val="100"/>
        <c:axId val="230963840"/>
        <c:axId val="230965632"/>
      </c:barChart>
      <c:catAx>
        <c:axId val="23096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65632"/>
        <c:crosses val="autoZero"/>
        <c:auto val="1"/>
        <c:lblAlgn val="ctr"/>
        <c:lblOffset val="100"/>
        <c:tickLblSkip val="1"/>
        <c:tickMarkSkip val="1"/>
        <c:noMultiLvlLbl val="0"/>
      </c:catAx>
      <c:valAx>
        <c:axId val="23096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6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472</c:v>
                </c:pt>
                <c:pt idx="5">
                  <c:v>455</c:v>
                </c:pt>
                <c:pt idx="8">
                  <c:v>449</c:v>
                </c:pt>
                <c:pt idx="11">
                  <c:v>468</c:v>
                </c:pt>
                <c:pt idx="14">
                  <c:v>486</c:v>
                </c:pt>
              </c:numCache>
            </c:numRef>
          </c:val>
          <c:extLst>
            <c:ext xmlns:c16="http://schemas.microsoft.com/office/drawing/2014/chart" uri="{C3380CC4-5D6E-409C-BE32-E72D297353CC}">
              <c16:uniqueId val="{00000000-2445-4CAF-833C-A0AC5A4F57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45-4CAF-833C-A0AC5A4F57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16</c:v>
                </c:pt>
                <c:pt idx="6">
                  <c:v>16</c:v>
                </c:pt>
                <c:pt idx="9">
                  <c:v>0</c:v>
                </c:pt>
                <c:pt idx="12">
                  <c:v>0</c:v>
                </c:pt>
              </c:numCache>
            </c:numRef>
          </c:val>
          <c:extLst>
            <c:ext xmlns:c16="http://schemas.microsoft.com/office/drawing/2014/chart" uri="{C3380CC4-5D6E-409C-BE32-E72D297353CC}">
              <c16:uniqueId val="{00000002-2445-4CAF-833C-A0AC5A4F57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3-2445-4CAF-833C-A0AC5A4F57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123</c:v>
                </c:pt>
                <c:pt idx="3">
                  <c:v>130</c:v>
                </c:pt>
                <c:pt idx="6">
                  <c:v>146</c:v>
                </c:pt>
                <c:pt idx="9">
                  <c:v>143</c:v>
                </c:pt>
                <c:pt idx="12">
                  <c:v>156</c:v>
                </c:pt>
              </c:numCache>
            </c:numRef>
          </c:val>
          <c:extLst>
            <c:ext xmlns:c16="http://schemas.microsoft.com/office/drawing/2014/chart" uri="{C3380CC4-5D6E-409C-BE32-E72D297353CC}">
              <c16:uniqueId val="{00000004-2445-4CAF-833C-A0AC5A4F57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45-4CAF-833C-A0AC5A4F57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45-4CAF-833C-A0AC5A4F57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649</c:v>
                </c:pt>
                <c:pt idx="3">
                  <c:v>617</c:v>
                </c:pt>
                <c:pt idx="6">
                  <c:v>588</c:v>
                </c:pt>
                <c:pt idx="9">
                  <c:v>644</c:v>
                </c:pt>
                <c:pt idx="12">
                  <c:v>699</c:v>
                </c:pt>
              </c:numCache>
            </c:numRef>
          </c:val>
          <c:extLst>
            <c:ext xmlns:c16="http://schemas.microsoft.com/office/drawing/2014/chart" uri="{C3380CC4-5D6E-409C-BE32-E72D297353CC}">
              <c16:uniqueId val="{00000007-2445-4CAF-833C-A0AC5A4F5713}"/>
            </c:ext>
          </c:extLst>
        </c:ser>
        <c:dLbls>
          <c:showLegendKey val="0"/>
          <c:showVal val="0"/>
          <c:showCatName val="0"/>
          <c:showSerName val="0"/>
          <c:showPercent val="0"/>
          <c:showBubbleSize val="0"/>
        </c:dLbls>
        <c:gapWidth val="100"/>
        <c:overlap val="100"/>
        <c:axId val="221480064"/>
        <c:axId val="22148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317</c:v>
                </c:pt>
                <c:pt idx="2">
                  <c:v>#N/A</c:v>
                </c:pt>
                <c:pt idx="3">
                  <c:v>#N/A</c:v>
                </c:pt>
                <c:pt idx="4">
                  <c:v>309</c:v>
                </c:pt>
                <c:pt idx="5">
                  <c:v>#N/A</c:v>
                </c:pt>
                <c:pt idx="6">
                  <c:v>#N/A</c:v>
                </c:pt>
                <c:pt idx="7">
                  <c:v>302</c:v>
                </c:pt>
                <c:pt idx="8">
                  <c:v>#N/A</c:v>
                </c:pt>
                <c:pt idx="9">
                  <c:v>#N/A</c:v>
                </c:pt>
                <c:pt idx="10">
                  <c:v>320</c:v>
                </c:pt>
                <c:pt idx="11">
                  <c:v>#N/A</c:v>
                </c:pt>
                <c:pt idx="12">
                  <c:v>#N/A</c:v>
                </c:pt>
                <c:pt idx="13">
                  <c:v>371</c:v>
                </c:pt>
                <c:pt idx="14">
                  <c:v>#N/A</c:v>
                </c:pt>
              </c:numCache>
            </c:numRef>
          </c:val>
          <c:smooth val="0"/>
          <c:extLst>
            <c:ext xmlns:c16="http://schemas.microsoft.com/office/drawing/2014/chart" uri="{C3380CC4-5D6E-409C-BE32-E72D297353CC}">
              <c16:uniqueId val="{00000008-2445-4CAF-833C-A0AC5A4F5713}"/>
            </c:ext>
          </c:extLst>
        </c:ser>
        <c:dLbls>
          <c:showLegendKey val="0"/>
          <c:showVal val="0"/>
          <c:showCatName val="0"/>
          <c:showSerName val="0"/>
          <c:showPercent val="0"/>
          <c:showBubbleSize val="0"/>
        </c:dLbls>
        <c:marker val="1"/>
        <c:smooth val="0"/>
        <c:axId val="221480064"/>
        <c:axId val="221481984"/>
      </c:lineChart>
      <c:catAx>
        <c:axId val="22148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81984"/>
        <c:crosses val="autoZero"/>
        <c:auto val="1"/>
        <c:lblAlgn val="ctr"/>
        <c:lblOffset val="100"/>
        <c:tickLblSkip val="1"/>
        <c:tickMarkSkip val="1"/>
        <c:noMultiLvlLbl val="0"/>
      </c:catAx>
      <c:valAx>
        <c:axId val="22148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8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6135</c:v>
                </c:pt>
                <c:pt idx="5">
                  <c:v>6069</c:v>
                </c:pt>
                <c:pt idx="8">
                  <c:v>5963</c:v>
                </c:pt>
                <c:pt idx="11">
                  <c:v>5779</c:v>
                </c:pt>
                <c:pt idx="14">
                  <c:v>5640</c:v>
                </c:pt>
              </c:numCache>
            </c:numRef>
          </c:val>
          <c:extLst>
            <c:ext xmlns:c16="http://schemas.microsoft.com/office/drawing/2014/chart" uri="{C3380CC4-5D6E-409C-BE32-E72D297353CC}">
              <c16:uniqueId val="{00000000-DA44-476F-91CD-05753DAFD1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44-476F-91CD-05753DAFD1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1655</c:v>
                </c:pt>
                <c:pt idx="5">
                  <c:v>1746</c:v>
                </c:pt>
                <c:pt idx="8">
                  <c:v>1798</c:v>
                </c:pt>
                <c:pt idx="11">
                  <c:v>1793</c:v>
                </c:pt>
                <c:pt idx="14">
                  <c:v>2024</c:v>
                </c:pt>
              </c:numCache>
            </c:numRef>
          </c:val>
          <c:extLst>
            <c:ext xmlns:c16="http://schemas.microsoft.com/office/drawing/2014/chart" uri="{C3380CC4-5D6E-409C-BE32-E72D297353CC}">
              <c16:uniqueId val="{00000002-DA44-476F-91CD-05753DAFD1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44-476F-91CD-05753DAFD1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44-476F-91CD-05753DAFD1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44-476F-91CD-05753DAFD1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908</c:v>
                </c:pt>
                <c:pt idx="3">
                  <c:v>904</c:v>
                </c:pt>
                <c:pt idx="6">
                  <c:v>843</c:v>
                </c:pt>
                <c:pt idx="9">
                  <c:v>839</c:v>
                </c:pt>
                <c:pt idx="12">
                  <c:v>754</c:v>
                </c:pt>
              </c:numCache>
            </c:numRef>
          </c:val>
          <c:extLst>
            <c:ext xmlns:c16="http://schemas.microsoft.com/office/drawing/2014/chart" uri="{C3380CC4-5D6E-409C-BE32-E72D297353CC}">
              <c16:uniqueId val="{00000006-DA44-476F-91CD-05753DAFD1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c:v>
                </c:pt>
                <c:pt idx="3">
                  <c:v>44</c:v>
                </c:pt>
                <c:pt idx="6">
                  <c:v>240</c:v>
                </c:pt>
                <c:pt idx="9">
                  <c:v>467</c:v>
                </c:pt>
                <c:pt idx="12">
                  <c:v>582</c:v>
                </c:pt>
              </c:numCache>
            </c:numRef>
          </c:val>
          <c:extLst>
            <c:ext xmlns:c16="http://schemas.microsoft.com/office/drawing/2014/chart" uri="{C3380CC4-5D6E-409C-BE32-E72D297353CC}">
              <c16:uniqueId val="{00000007-DA44-476F-91CD-05753DAFD1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2400</c:v>
                </c:pt>
                <c:pt idx="3">
                  <c:v>2302</c:v>
                </c:pt>
                <c:pt idx="6">
                  <c:v>2290</c:v>
                </c:pt>
                <c:pt idx="9">
                  <c:v>2181</c:v>
                </c:pt>
                <c:pt idx="12">
                  <c:v>2122</c:v>
                </c:pt>
              </c:numCache>
            </c:numRef>
          </c:val>
          <c:extLst>
            <c:ext xmlns:c16="http://schemas.microsoft.com/office/drawing/2014/chart" uri="{C3380CC4-5D6E-409C-BE32-E72D297353CC}">
              <c16:uniqueId val="{00000008-DA44-476F-91CD-05753DAFD1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c:v>
                </c:pt>
                <c:pt idx="3">
                  <c:v>32</c:v>
                </c:pt>
                <c:pt idx="6">
                  <c:v>16</c:v>
                </c:pt>
                <c:pt idx="9">
                  <c:v>0</c:v>
                </c:pt>
                <c:pt idx="12">
                  <c:v>0</c:v>
                </c:pt>
              </c:numCache>
            </c:numRef>
          </c:val>
          <c:extLst>
            <c:ext xmlns:c16="http://schemas.microsoft.com/office/drawing/2014/chart" uri="{C3380CC4-5D6E-409C-BE32-E72D297353CC}">
              <c16:uniqueId val="{00000009-DA44-476F-91CD-05753DAFD1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6883</c:v>
                </c:pt>
                <c:pt idx="3">
                  <c:v>6941</c:v>
                </c:pt>
                <c:pt idx="6">
                  <c:v>6915</c:v>
                </c:pt>
                <c:pt idx="9">
                  <c:v>6574</c:v>
                </c:pt>
                <c:pt idx="12">
                  <c:v>6141</c:v>
                </c:pt>
              </c:numCache>
            </c:numRef>
          </c:val>
          <c:extLst>
            <c:ext xmlns:c16="http://schemas.microsoft.com/office/drawing/2014/chart" uri="{C3380CC4-5D6E-409C-BE32-E72D297353CC}">
              <c16:uniqueId val="{0000000A-DA44-476F-91CD-05753DAFD1B2}"/>
            </c:ext>
          </c:extLst>
        </c:ser>
        <c:dLbls>
          <c:showLegendKey val="0"/>
          <c:showVal val="0"/>
          <c:showCatName val="0"/>
          <c:showSerName val="0"/>
          <c:showPercent val="0"/>
          <c:showBubbleSize val="0"/>
        </c:dLbls>
        <c:gapWidth val="100"/>
        <c:overlap val="100"/>
        <c:axId val="231083008"/>
        <c:axId val="23109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2463</c:v>
                </c:pt>
                <c:pt idx="2">
                  <c:v>#N/A</c:v>
                </c:pt>
                <c:pt idx="3">
                  <c:v>#N/A</c:v>
                </c:pt>
                <c:pt idx="4">
                  <c:v>2408</c:v>
                </c:pt>
                <c:pt idx="5">
                  <c:v>#N/A</c:v>
                </c:pt>
                <c:pt idx="6">
                  <c:v>#N/A</c:v>
                </c:pt>
                <c:pt idx="7">
                  <c:v>2542</c:v>
                </c:pt>
                <c:pt idx="8">
                  <c:v>#N/A</c:v>
                </c:pt>
                <c:pt idx="9">
                  <c:v>#N/A</c:v>
                </c:pt>
                <c:pt idx="10">
                  <c:v>2489</c:v>
                </c:pt>
                <c:pt idx="11">
                  <c:v>#N/A</c:v>
                </c:pt>
                <c:pt idx="12">
                  <c:v>#N/A</c:v>
                </c:pt>
                <c:pt idx="13">
                  <c:v>1935</c:v>
                </c:pt>
                <c:pt idx="14">
                  <c:v>#N/A</c:v>
                </c:pt>
              </c:numCache>
            </c:numRef>
          </c:val>
          <c:smooth val="0"/>
          <c:extLst>
            <c:ext xmlns:c16="http://schemas.microsoft.com/office/drawing/2014/chart" uri="{C3380CC4-5D6E-409C-BE32-E72D297353CC}">
              <c16:uniqueId val="{0000000B-DA44-476F-91CD-05753DAFD1B2}"/>
            </c:ext>
          </c:extLst>
        </c:ser>
        <c:dLbls>
          <c:showLegendKey val="0"/>
          <c:showVal val="0"/>
          <c:showCatName val="0"/>
          <c:showSerName val="0"/>
          <c:showPercent val="0"/>
          <c:showBubbleSize val="0"/>
        </c:dLbls>
        <c:marker val="1"/>
        <c:smooth val="0"/>
        <c:axId val="231083008"/>
        <c:axId val="231097472"/>
      </c:lineChart>
      <c:catAx>
        <c:axId val="23108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097472"/>
        <c:crosses val="autoZero"/>
        <c:auto val="1"/>
        <c:lblAlgn val="ctr"/>
        <c:lblOffset val="100"/>
        <c:tickLblSkip val="1"/>
        <c:tickMarkSkip val="1"/>
        <c:noMultiLvlLbl val="0"/>
      </c:catAx>
      <c:valAx>
        <c:axId val="23109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08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503</c:v>
                </c:pt>
                <c:pt idx="1">
                  <c:v>413</c:v>
                </c:pt>
                <c:pt idx="2">
                  <c:v>648</c:v>
                </c:pt>
              </c:numCache>
            </c:numRef>
          </c:val>
          <c:extLst>
            <c:ext xmlns:c16="http://schemas.microsoft.com/office/drawing/2014/chart" uri="{C3380CC4-5D6E-409C-BE32-E72D297353CC}">
              <c16:uniqueId val="{00000000-60DF-42AD-B9C7-B0D3702F2D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149</c:v>
                </c:pt>
                <c:pt idx="1">
                  <c:v>149</c:v>
                </c:pt>
                <c:pt idx="2">
                  <c:v>150</c:v>
                </c:pt>
              </c:numCache>
            </c:numRef>
          </c:val>
          <c:extLst>
            <c:ext xmlns:c16="http://schemas.microsoft.com/office/drawing/2014/chart" uri="{C3380CC4-5D6E-409C-BE32-E72D297353CC}">
              <c16:uniqueId val="{00000001-60DF-42AD-B9C7-B0D3702F2D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748</c:v>
                </c:pt>
                <c:pt idx="1">
                  <c:v>785</c:v>
                </c:pt>
                <c:pt idx="2">
                  <c:v>781</c:v>
                </c:pt>
              </c:numCache>
            </c:numRef>
          </c:val>
          <c:extLst>
            <c:ext xmlns:c16="http://schemas.microsoft.com/office/drawing/2014/chart" uri="{C3380CC4-5D6E-409C-BE32-E72D297353CC}">
              <c16:uniqueId val="{00000002-60DF-42AD-B9C7-B0D3702F2D0D}"/>
            </c:ext>
          </c:extLst>
        </c:ser>
        <c:dLbls>
          <c:showLegendKey val="0"/>
          <c:showVal val="0"/>
          <c:showCatName val="0"/>
          <c:showSerName val="0"/>
          <c:showPercent val="0"/>
          <c:showBubbleSize val="0"/>
        </c:dLbls>
        <c:gapWidth val="120"/>
        <c:overlap val="100"/>
        <c:axId val="231277312"/>
        <c:axId val="231278848"/>
      </c:barChart>
      <c:catAx>
        <c:axId val="2312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1278848"/>
        <c:crosses val="autoZero"/>
        <c:auto val="1"/>
        <c:lblAlgn val="ctr"/>
        <c:lblOffset val="100"/>
        <c:tickLblSkip val="1"/>
        <c:tickMarkSkip val="1"/>
        <c:noMultiLvlLbl val="0"/>
      </c:catAx>
      <c:valAx>
        <c:axId val="231278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12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{D640B410-0543-463F-B8BF-E405B229DC0B}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07B-4256-AB84-2B057EABDA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{78560D61-8FC1-4F5A-BAC6-AC320FB304A6}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7B-4256-AB84-2B057EABDA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{CC6C748C-A38C-4B98-B7B2-798FFF8D52FE}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7B-4256-AB84-2B057EABDA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{6B0F2C6A-9166-4C17-9556-85021B57642D}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7B-4256-AB84-2B057EABDA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{168A3F86-D19F-4B68-B636-7018064ACA8A}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7B-4256-AB84-2B057EABDA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{9AE43B63-5222-4613-BC89-D999EA6F8B8A}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07B-4256-AB84-2B057EABDA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{D143C200-184E-472C-B436-0095096BE721}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07B-4256-AB84-2B057EABDA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{39760CD7-2513-4B4F-8D6D-BDC0EA7D0A09}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07B-4256-AB84-2B057EABDA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{06C0A66A-09F7-4E63-9ADF-DB94184C7F2D}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07B-4256-AB84-2B057EABDA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60.2</c:v>
                </c:pt>
                <c:pt idx="32">
                  <c:v>62.2</c:v>
                </c:pt>
              </c:numCache>
            </c:numRef>
          </c:xVal>
          <c:yVal>
            <c:numRef>
              <c:f>公会計指標分析・財政指標組合せ分析表!$BP$51:$DC$51</c:f>
              <c:numCache>
                <c:formatCode>#,##0.0;"▲ "#,##0.0</c:formatCode>
                <c:ptCount val="40"/>
                <c:pt idx="16">
                  <c:v>80.099999999999994</c:v>
                </c:pt>
                <c:pt idx="24">
                  <c:v>79.400000000000006</c:v>
                </c:pt>
                <c:pt idx="32">
                  <c:v>61.3</c:v>
                </c:pt>
              </c:numCache>
            </c:numRef>
          </c:yVal>
          <c:smooth val="0"/>
          <c:extLst>
            <c:ext xmlns:c16="http://schemas.microsoft.com/office/drawing/2014/chart" uri="{C3380CC4-5D6E-409C-BE32-E72D297353CC}">
              <c16:uniqueId val="{00000009-607B-4256-AB84-2B057EABDA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{3521CE4D-A01E-4295-A5DE-9551DD723314}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07B-4256-AB84-2B057EABDA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{1D219827-A2EB-4B8B-9E79-06E61222AAEA}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7B-4256-AB84-2B057EABDA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{1CC91357-5A71-4420-B129-D76F9DD350D8}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7B-4256-AB84-2B057EABDA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{5E79C72B-02CD-457B-BA7B-896C44747E0A}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7B-4256-AB84-2B057EABDA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{027F09ED-570F-43F9-AE2C-DA034CE602D0}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7B-4256-AB84-2B057EABDA5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{4F9E7AD9-A15E-4719-9C17-17DC060C5AC2}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07B-4256-AB84-2B057EABDA5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{59D45464-636A-464F-9F99-8ABFB3E36BF4}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07B-4256-AB84-2B057EABDA5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{431A2811-4334-4493-A7E4-FC577BF36AA8}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07B-4256-AB84-2B057EABDA5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{7B32254A-C840-466E-B2C8-58B257A5F3A2}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07B-4256-AB84-2B057EABDA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c:ext xmlns:c16="http://schemas.microsoft.com/office/drawing/2014/chart" uri="{C3380CC4-5D6E-409C-BE32-E72D297353CC}">
              <c16:uniqueId val="{00000013-607B-4256-AB84-2B057EABDA52}"/>
            </c:ext>
          </c:extLst>
        </c:ser>
        <c:dLbls>
          <c:showLegendKey val="0"/>
          <c:showVal val="1"/>
          <c:showCatName val="0"/>
          <c:showSerName val="0"/>
          <c:showPercent val="0"/>
          <c:showBubbleSize val="0"/>
        </c:dLbls>
        <c:axId val="231561856"/>
        <c:axId val="231600896"/>
      </c:scatterChart>
      <c:valAx>
        <c:axId val="231561856"/>
        <c:scaling>
          <c:orientation val="minMax"/>
          <c:max val="62.6"/>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600896"/>
        <c:crosses val="autoZero"/>
        <c:crossBetween val="midCat"/>
      </c:valAx>
      <c:valAx>
        <c:axId val="231600896"/>
        <c:scaling>
          <c:orientation val="minMax"/>
          <c:max val="9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561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{0106673E-637B-4186-A053-BEDF9AE13224}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BE-4A34-99FE-227F953DD2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{5E226EE7-06F1-4D52-8F25-B941F1D37316}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BE-4A34-99FE-227F953DD2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{8B0BDBD9-A35D-4F8F-B9C2-AA5D7420B347}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BE-4A34-99FE-227F953DD2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{E605D507-D91E-4129-8C91-FDC9E02C3AA9}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BE-4A34-99FE-227F953DD2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{4443CF0B-FB63-44B0-AE8B-26D4139CCD03}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BE-4A34-99FE-227F953DD2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{E468CF66-32AF-471D-B944-7A53995588ED}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BE-4A34-99FE-227F953DD2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{BFF76D1E-A9BF-44BE-82D6-0A0D61982362}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BE-4A34-99FE-227F953DD2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{A9ED6548-AB79-4E21-A928-BAB39C8EC889}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BE-4A34-99FE-227F953DD2B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{F890FFE0-7780-4219-A733-5DE8219882D7}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BE-4A34-99FE-227F953DD2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10.3</c:v>
                </c:pt>
                <c:pt idx="16">
                  <c:v>9.8000000000000007</c:v>
                </c:pt>
                <c:pt idx="24">
                  <c:v>9.6999999999999993</c:v>
                </c:pt>
                <c:pt idx="32">
                  <c:v>10.5</c:v>
                </c:pt>
              </c:numCache>
            </c:numRef>
          </c:xVal>
          <c:yVal>
            <c:numRef>
              <c:f>公会計指標分析・財政指標組合せ分析表!$BP$73:$DC$73</c:f>
              <c:numCache>
                <c:formatCode>#,##0.0;"▲ "#,##0.0</c:formatCode>
                <c:ptCount val="40"/>
                <c:pt idx="0">
                  <c:v>80.8</c:v>
                </c:pt>
                <c:pt idx="8">
                  <c:v>74.099999999999994</c:v>
                </c:pt>
                <c:pt idx="16">
                  <c:v>80.099999999999994</c:v>
                </c:pt>
                <c:pt idx="24">
                  <c:v>79.400000000000006</c:v>
                </c:pt>
                <c:pt idx="32">
                  <c:v>61.3</c:v>
                </c:pt>
              </c:numCache>
            </c:numRef>
          </c:yVal>
          <c:smooth val="0"/>
          <c:extLst>
            <c:ext xmlns:c16="http://schemas.microsoft.com/office/drawing/2014/chart" uri="{C3380CC4-5D6E-409C-BE32-E72D297353CC}">
              <c16:uniqueId val="{00000009-20BE-4A34-99FE-227F953DD2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{5099A620-6CE0-44CA-814E-8C86C6DF0A06}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BE-4A34-99FE-227F953DD2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{9DB6AD50-A7E0-4899-8350-476A5E144E11}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BE-4A34-99FE-227F953DD2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{59B4DB6B-53A8-4268-8197-D2A0E35C4E62}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BE-4A34-99FE-227F953DD2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{77B6B432-0F36-4B22-B80F-41DADAA33C09}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BE-4A34-99FE-227F953DD2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{21BAA7C8-662D-4A45-80A8-A4D64C3F2ACD}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BE-4A34-99FE-227F953DD2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{9C4A5525-0743-43B9-B44A-DD454759C114}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BE-4A34-99FE-227F953DD2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{1A0253F4-8E10-4267-97EC-4A20C558762F}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BE-4A34-99FE-227F953DD2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{FEF5CB0D-BD50-410C-BDAD-CF11BC095293}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BE-4A34-99FE-227F953DD2B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{DB61462F-562B-45CF-AC96-F8F662C7730A}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BE-4A34-99FE-227F953DD2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c:ext xmlns:c16="http://schemas.microsoft.com/office/drawing/2014/chart" uri="{C3380CC4-5D6E-409C-BE32-E72D297353CC}">
              <c16:uniqueId val="{00000013-20BE-4A34-99FE-227F953DD2B0}"/>
            </c:ext>
          </c:extLst>
        </c:ser>
        <c:dLbls>
          <c:showLegendKey val="0"/>
          <c:showVal val="1"/>
          <c:showCatName val="0"/>
          <c:showSerName val="0"/>
          <c:showPercent val="0"/>
          <c:showBubbleSize val="0"/>
        </c:dLbls>
        <c:axId val="232528128"/>
        <c:axId val="232563072"/>
      </c:scatterChart>
      <c:valAx>
        <c:axId val="232528128"/>
        <c:scaling>
          <c:orientation val="minMax"/>
          <c:max val="11.4"/>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563072"/>
        <c:crosses val="autoZero"/>
        <c:crossBetween val="midCat"/>
      </c:valAx>
      <c:valAx>
        <c:axId val="232563072"/>
        <c:scaling>
          <c:orientation val="minMax"/>
          <c:max val="9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528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14,347
14,296
61.45
5,389,661
5,251,769
137,481
3,638,677
6,141,426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当町には基幹となる産業や大きな企業がないことなどから財政基盤が弱く、類似団体平均値０．４７を０．０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ポイント下回り０．３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となっている。今後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行財政改革の取組みを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継続</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事業精査による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歳出削減を図るとともに、税</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収入及び手数料等の増加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を図るとともに、組織体制の見直しを含めさらに強化していく。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また、居住環境の整備を推進しながら、県都に近いという地理的利点を活かした施策などによる人口減を抑制し、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自主財源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確保を含めた財政基盤の強化を図る。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119380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127423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127423</xdr:rowOff>
    </xdr:from>
    <xdr:to>
      <xdr:col>11</xdr:col>
      <xdr:colOff>31750</xdr:colOff>
      <xdr:row>43</xdr:row>
      <xdr:rowOff>127423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24571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76623</xdr:rowOff>
    </xdr:from>
    <xdr:to>
      <xdr:col>11</xdr:col>
      <xdr:colOff>82550</xdr:colOff>
      <xdr:row>44</xdr:row>
      <xdr:rowOff>6773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行財政改革</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の取組みによる事業</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精査、</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給与の独自削減</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及び地方債発行の抑制等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り、義務的経費抑制の効果として平成２８年度と同率、前年度対比０．９ポイント下降している。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一層の行財政改革の取組みを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強化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事務事業の見直し、投資的経費を始めとした歳出経費の抑制を図るとともに、自主財源の確保に努め、これまで以上に経常一般財源の確保に努める。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582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157480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58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114046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7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714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130573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0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類似団体と比較し、人件費・物件費等の人口１人当たりの額が低くなっているのは、ゴミ処理業務</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を一部事務組合で行っていることや消防業務を委託していることなどによるものである。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の負担金及び委託料相当分を、人件費・物件費等に合算した場合、人口１人当たりの金額が増加することになるため、構成市町との協議・調整を図りながら、引き続き事務事業の見直しなどによる経費抑制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14909</xdr:rowOff>
    </xdr:from>
    <xdr:to>
      <xdr:col>23</xdr:col>
      <xdr:colOff>133350</xdr:colOff>
      <xdr:row>81</xdr:row>
      <xdr:rowOff>70991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3902359"/>
          <a:ext cx="8382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42618</xdr:rowOff>
    </xdr:from>
    <xdr:to>
      <xdr:col>19</xdr:col>
      <xdr:colOff>133350</xdr:colOff>
      <xdr:row>81</xdr:row>
      <xdr:rowOff>70991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30068"/>
          <a:ext cx="8890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25722</xdr:rowOff>
    </xdr:from>
    <xdr:to>
      <xdr:col>15</xdr:col>
      <xdr:colOff>82550</xdr:colOff>
      <xdr:row>81</xdr:row>
      <xdr:rowOff>42618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13172"/>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12785</xdr:rowOff>
    </xdr:from>
    <xdr:to>
      <xdr:col>11</xdr:col>
      <xdr:colOff>31750</xdr:colOff>
      <xdr:row>81</xdr:row>
      <xdr:rowOff>25722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00235"/>
          <a:ext cx="889000" cy="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135559</xdr:rowOff>
    </xdr:from>
    <xdr:to>
      <xdr:col>23</xdr:col>
      <xdr:colOff>184150</xdr:colOff>
      <xdr:row>81</xdr:row>
      <xdr:rowOff>65709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56836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7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20191</xdr:rowOff>
    </xdr:from>
    <xdr:to>
      <xdr:col>19</xdr:col>
      <xdr:colOff>184150</xdr:colOff>
      <xdr:row>81</xdr:row>
      <xdr:rowOff>121791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131968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76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163268</xdr:rowOff>
    </xdr:from>
    <xdr:to>
      <xdr:col>15</xdr:col>
      <xdr:colOff>133350</xdr:colOff>
      <xdr:row>81</xdr:row>
      <xdr:rowOff>93418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103595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4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146372</xdr:rowOff>
    </xdr:from>
    <xdr:to>
      <xdr:col>11</xdr:col>
      <xdr:colOff>82550</xdr:colOff>
      <xdr:row>81</xdr:row>
      <xdr:rowOff>76522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86699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3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133435</xdr:rowOff>
    </xdr:from>
    <xdr:to>
      <xdr:col>7</xdr:col>
      <xdr:colOff>31750</xdr:colOff>
      <xdr:row>81</xdr:row>
      <xdr:rowOff>63585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73762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1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平成１８年度から平成２２年度</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までの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行財政改革の取組みによ</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職員給与の独自削減の終了に伴い、類似団体内平均</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を上回ってい</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たが、平成２９年度以降は新規採用職員の抑制、平成３０年度からは給与の独自削減を実施しているため、平成３０年度は</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２．４ポイント下回っている</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しかしながら、職員年齢毎の人員バランスに欠け</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今後は大量退職者も見込めないことから、数値の上昇が</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予想される</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ため、これまで以上に給与水準の適正化に努める。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20259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70529"/>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88</xdr:row>
      <xdr:rowOff>114905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93509"/>
          <a:ext cx="889000" cy="6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114905</xdr:rowOff>
    </xdr:from>
    <xdr:to>
      <xdr:col>72</xdr:col>
      <xdr:colOff>203200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2025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907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335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現在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人で類似団体内平均値１０．３</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人を２．８</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と大幅に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下回っている。これは、平成１８年度からの行財政改革の取組みにおける職員数の削減及び事務事業等の見直しによるものである。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しかしながら、業務が増加傾向にある昨今においては、類似団体の動向を踏まえ、それらの状況に応じた適正な人員管理を実施し、適正な職員の配置に努める。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77005</xdr:rowOff>
    </xdr:from>
    <xdr:to>
      <xdr:col>81</xdr:col>
      <xdr:colOff>44450</xdr:colOff>
      <xdr:row>59</xdr:row>
      <xdr:rowOff>78613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2555"/>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77005</xdr:rowOff>
    </xdr:from>
    <xdr:to>
      <xdr:col>77</xdr:col>
      <xdr:colOff>44450</xdr:colOff>
      <xdr:row>59</xdr:row>
      <xdr:rowOff>81831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9255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78613</xdr:rowOff>
    </xdr:from>
    <xdr:to>
      <xdr:col>72</xdr:col>
      <xdr:colOff>203200</xdr:colOff>
      <xdr:row>59</xdr:row>
      <xdr:rowOff>81831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9416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72982</xdr:rowOff>
    </xdr:from>
    <xdr:to>
      <xdr:col>68</xdr:col>
      <xdr:colOff>152400</xdr:colOff>
      <xdr:row>59</xdr:row>
      <xdr:rowOff>78613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88532"/>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43282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27813</xdr:rowOff>
    </xdr:from>
    <xdr:to>
      <xdr:col>81</xdr:col>
      <xdr:colOff>95250</xdr:colOff>
      <xdr:row>59</xdr:row>
      <xdr:rowOff>129413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120540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6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26205</xdr:rowOff>
    </xdr:from>
    <xdr:to>
      <xdr:col>77</xdr:col>
      <xdr:colOff>95250</xdr:colOff>
      <xdr:row>59</xdr:row>
      <xdr:rowOff>127805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137982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1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31031</xdr:rowOff>
    </xdr:from>
    <xdr:to>
      <xdr:col>73</xdr:col>
      <xdr:colOff>44450</xdr:colOff>
      <xdr:row>59</xdr:row>
      <xdr:rowOff>132631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142808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27813</xdr:rowOff>
    </xdr:from>
    <xdr:to>
      <xdr:col>68</xdr:col>
      <xdr:colOff>203200</xdr:colOff>
      <xdr:row>59</xdr:row>
      <xdr:rowOff>129413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139590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1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22182</xdr:rowOff>
    </xdr:from>
    <xdr:to>
      <xdr:col>64</xdr:col>
      <xdr:colOff>152400</xdr:colOff>
      <xdr:row>59</xdr:row>
      <xdr:rowOff>123782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133959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％と前年度から０．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、類似団体内平均値９．１％を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ポイント上回っている。これは、平成１５年度、平成１６年度の多額の借入</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並びに平成２５年度以降の山辺中学校改築事業</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による影響が大きい。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平成２８年度以降、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起債発行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抑制を図っていることから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下降していくことが予想されるが、今後の公共施設等の更新等により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上昇することも十分見込まれるため、今後の数値の増減を注視し、数値の抑制に努める。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8930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104019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045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620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中学校改築事業などの大規模事業による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多額の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借入</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が影響し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、平成２６年度においては類似団体を３２．１ポイント、平成２９年度では４６．６ポイン</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ト</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と大幅に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上回って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たが、起債発行の抑制及び事業の精査やふるさと応援基金の増額等により、実質単年度収支の黒字化を図ることができ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前年度比１８．１ポイント下降している。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類似団体内平均値と比較して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４０．４ポイントと大きく差があることから、引き続き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計画的な起債発行の強化</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等を図る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102931</xdr:rowOff>
    </xdr:from>
    <xdr:to>
      <xdr:col>81</xdr:col>
      <xdr:colOff>44450</xdr:colOff>
      <xdr:row>18</xdr:row>
      <xdr:rowOff>139458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017581"/>
          <a:ext cx="8382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139458</xdr:rowOff>
    </xdr:from>
    <xdr:to>
      <xdr:col>77</xdr:col>
      <xdr:colOff>44450</xdr:colOff>
      <xdr:row>18</xdr:row>
      <xdr:rowOff>147501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2255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78559</xdr:rowOff>
    </xdr:from>
    <xdr:to>
      <xdr:col>72</xdr:col>
      <xdr:colOff>203200</xdr:colOff>
      <xdr:row>18</xdr:row>
      <xdr:rowOff>147501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1646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78559</xdr:rowOff>
    </xdr:from>
    <xdr:to>
      <xdr:col>68</xdr:col>
      <xdr:colOff>152400</xdr:colOff>
      <xdr:row>18</xdr:row>
      <xdr:rowOff>155545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164659"/>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52131</xdr:rowOff>
    </xdr:from>
    <xdr:to>
      <xdr:col>81</xdr:col>
      <xdr:colOff>95250</xdr:colOff>
      <xdr:row>17</xdr:row>
      <xdr:rowOff>153731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24208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3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88658</xdr:rowOff>
    </xdr:from>
    <xdr:to>
      <xdr:col>77</xdr:col>
      <xdr:colOff>95250</xdr:colOff>
      <xdr:row>19</xdr:row>
      <xdr:rowOff>18808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3585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26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96701</xdr:rowOff>
    </xdr:from>
    <xdr:to>
      <xdr:col>73</xdr:col>
      <xdr:colOff>44450</xdr:colOff>
      <xdr:row>19</xdr:row>
      <xdr:rowOff>26851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11628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27759</xdr:rowOff>
    </xdr:from>
    <xdr:to>
      <xdr:col>68</xdr:col>
      <xdr:colOff>203200</xdr:colOff>
      <xdr:row>18</xdr:row>
      <xdr:rowOff>129359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114135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0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104745</xdr:rowOff>
    </xdr:from>
    <xdr:to>
      <xdr:col>64</xdr:col>
      <xdr:colOff>152400</xdr:colOff>
      <xdr:row>19</xdr:row>
      <xdr:rowOff>34895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19672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14,347
14,296
61.45
5,389,661
5,251,769
137,481
3,638,677
6,141,426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年度の比率は２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給与の独自削減等により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との差が０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前年度対比１．９ポイント下降しており、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改善は見られる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今後も行財政改革の取組みなどにより、事務事業の見直しによる適正な人員配置や指定管理者制度や民間委託等を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推進すること</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により、経常収支比率に占める割合を低くするよう人件費の抑制に努める。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事務の電算化に伴う業務委託や機器類のリース料により、１６．</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％と類似団体内平均値１４．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ポイントの差となって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度重なる制度改正などが大きな要因と考えられる。類似団体との差は解消傾向にあるものの、今後も、更なる経費節減や職員のスキルアップを図りながら、類似団体平均値に近づくよう削減に努める。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3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95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72571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62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財政状況は厳しいが、類似団体内平均値５．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ポイント低くなっている。これまで町直営の施設がないことなどから、類似団体内平均値より低い傾向にあ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る。国等の少子高齢化施策にも左右されることから、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今後も注視しながら対策を実施し、柔軟な対応に努める。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19050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19050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79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82550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その他に係る経常収支比率が１９．</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％で、類似団体内平均値の１５．４％を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ポイント上回っているのは、前年度と同水準であるものの、特別会計への経常的な繰出金が主な要因と考えられる。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今後は、これまで以上に、特別会計の経営適正化及び健全化を図り、普通会計負担額の軽減に努める。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48623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9404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48623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9731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56787</xdr:rowOff>
    </xdr:from>
    <xdr:to>
      <xdr:col>73</xdr:col>
      <xdr:colOff>180975</xdr:colOff>
      <xdr:row>58</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82943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122101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8294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169273</xdr:rowOff>
    </xdr:from>
    <xdr:to>
      <xdr:col>78</xdr:col>
      <xdr:colOff>120650</xdr:colOff>
      <xdr:row>58</xdr:row>
      <xdr:rowOff>99423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84200</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1002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157678</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％と前年度より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ポイント上昇しているものの、類似団体内平均値の１４．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これは、一部事務組合への負担金が類似団体と比較し、少ないことなどが考えられるが、今後も、一部事務組合への負担金の増減により、数値の変動が見られることが予想されるため、委託先等との協議・調整を図りながら事務事業の見直しなどによる経費抑制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公債費は１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％で類似団体内平均値の１５．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ポイント高く、</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前年度より差が広がっている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。平成２８年度までは、過年度の大規模事業による償還金が減となっていること並びに、以降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地方債の新規発行抑制に努めていたためであるが、平成２９年度は、山辺中学校改築事業等の実施による元金償還開始などによるところが大きい。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90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49276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％と類似団体平均値の７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ポイントと大幅に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下降し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、差が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縮小している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主に扶助費等の増加により類似団体平均値を上回り、その乖離が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平成２８年度まで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広がる傾向にあ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ものの、平成２９年度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解消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が見られ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これまで以上に事務事業の見直しや人件費の抑制に努めるとともに、引き続き扶助費の見直しなどに努める。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30987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989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62992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62992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0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85982</xdr:rowOff>
    </xdr:from>
    <xdr:to>
      <xdr:col>29</xdr:col>
      <xdr:colOff>127000</xdr:colOff>
      <xdr:row>19</xdr:row>
      <xdr:rowOff>123708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91157"/>
          <a:ext cx="647700" cy="3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85982</xdr:rowOff>
    </xdr:from>
    <xdr:to>
      <xdr:col>26</xdr:col>
      <xdr:colOff>50800</xdr:colOff>
      <xdr:row>19</xdr:row>
      <xdr:rowOff>86995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1157"/>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86995</xdr:rowOff>
    </xdr:from>
    <xdr:to>
      <xdr:col>22</xdr:col>
      <xdr:colOff>114300</xdr:colOff>
      <xdr:row>19</xdr:row>
      <xdr:rowOff>93609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2170"/>
          <a:ext cx="698500" cy="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93609</xdr:rowOff>
    </xdr:from>
    <xdr:to>
      <xdr:col>18</xdr:col>
      <xdr:colOff>177800</xdr:colOff>
      <xdr:row>19</xdr:row>
      <xdr:rowOff>99675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8784"/>
          <a:ext cx="698500" cy="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72908</xdr:rowOff>
    </xdr:from>
    <xdr:to>
      <xdr:col>29</xdr:col>
      <xdr:colOff>177800</xdr:colOff>
      <xdr:row>20</xdr:row>
      <xdr:rowOff>3058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152935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35182</xdr:rowOff>
    </xdr:from>
    <xdr:to>
      <xdr:col>26</xdr:col>
      <xdr:colOff>101600</xdr:colOff>
      <xdr:row>19</xdr:row>
      <xdr:rowOff>136782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121559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36195</xdr:rowOff>
    </xdr:from>
    <xdr:to>
      <xdr:col>22</xdr:col>
      <xdr:colOff>165100</xdr:colOff>
      <xdr:row>19</xdr:row>
      <xdr:rowOff>137795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42809</xdr:rowOff>
    </xdr:from>
    <xdr:to>
      <xdr:col>19</xdr:col>
      <xdr:colOff>38100</xdr:colOff>
      <xdr:row>19</xdr:row>
      <xdr:rowOff>144409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48875</xdr:rowOff>
    </xdr:from>
    <xdr:to>
      <xdr:col>15</xdr:col>
      <xdr:colOff>101600</xdr:colOff>
      <xdr:row>19</xdr:row>
      <xdr:rowOff>150475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135252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107893</xdr:rowOff>
    </xdr:from>
    <xdr:to>
      <xdr:col>29</xdr:col>
      <xdr:colOff>127000</xdr:colOff>
      <xdr:row>37</xdr:row>
      <xdr:rowOff>10871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61143"/>
          <a:ext cx="647700" cy="74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10871</xdr:rowOff>
    </xdr:from>
    <xdr:to>
      <xdr:col>26</xdr:col>
      <xdr:colOff>50800</xdr:colOff>
      <xdr:row>37</xdr:row>
      <xdr:rowOff>36817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557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32283</xdr:rowOff>
    </xdr:from>
    <xdr:to>
      <xdr:col>22</xdr:col>
      <xdr:colOff>114300</xdr:colOff>
      <xdr:row>37</xdr:row>
      <xdr:rowOff>36817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56983"/>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25540</xdr:rowOff>
    </xdr:from>
    <xdr:to>
      <xdr:col>18</xdr:col>
      <xdr:colOff>177800</xdr:colOff>
      <xdr:row>37</xdr:row>
      <xdr:rowOff>32283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0240"/>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231830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4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57093</xdr:rowOff>
    </xdr:from>
    <xdr:to>
      <xdr:col>29</xdr:col>
      <xdr:colOff>177800</xdr:colOff>
      <xdr:row>36</xdr:row>
      <xdr:rowOff>158693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29170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131521</xdr:rowOff>
    </xdr:from>
    <xdr:to>
      <xdr:col>26</xdr:col>
      <xdr:colOff>101600</xdr:colOff>
      <xdr:row>37</xdr:row>
      <xdr:rowOff>61671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46448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157467</xdr:rowOff>
    </xdr:from>
    <xdr:to>
      <xdr:col>22</xdr:col>
      <xdr:colOff>165100</xdr:colOff>
      <xdr:row>37</xdr:row>
      <xdr:rowOff>87617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72394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152933</xdr:rowOff>
    </xdr:from>
    <xdr:to>
      <xdr:col>19</xdr:col>
      <xdr:colOff>38100</xdr:colOff>
      <xdr:row>37</xdr:row>
      <xdr:rowOff>83083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0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67860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146190</xdr:rowOff>
    </xdr:from>
    <xdr:to>
      <xdr:col>15</xdr:col>
      <xdr:colOff>101600</xdr:colOff>
      <xdr:row>37</xdr:row>
      <xdr:rowOff>76340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61117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14,347
14,296
61.45
5,389,661
5,251,769
137,481
3,638,677
6,141,426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147006</xdr:rowOff>
    </xdr:from>
    <xdr:to>
      <xdr:col>24</xdr:col>
      <xdr:colOff>63500</xdr:colOff>
      <xdr:row>38</xdr:row>
      <xdr:rowOff>13449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90656"/>
          <a:ext cx="8382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140587</xdr:rowOff>
    </xdr:from>
    <xdr:to>
      <xdr:col>19</xdr:col>
      <xdr:colOff>177800</xdr:colOff>
      <xdr:row>37</xdr:row>
      <xdr:rowOff>147006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84237"/>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140587</xdr:rowOff>
    </xdr:from>
    <xdr:to>
      <xdr:col>15</xdr:col>
      <xdr:colOff>50800</xdr:colOff>
      <xdr:row>37</xdr:row>
      <xdr:rowOff>160009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84237"/>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160009</xdr:rowOff>
    </xdr:from>
    <xdr:to>
      <xdr:col>10</xdr:col>
      <xdr:colOff>114300</xdr:colOff>
      <xdr:row>38</xdr:row>
      <xdr:rowOff>36373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03659"/>
          <a:ext cx="8890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124283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134099</xdr:rowOff>
    </xdr:from>
    <xdr:to>
      <xdr:col>24</xdr:col>
      <xdr:colOff>114300</xdr:colOff>
      <xdr:row>38</xdr:row>
      <xdr:rowOff>64249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112526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96206</xdr:rowOff>
    </xdr:from>
    <xdr:to>
      <xdr:col>20</xdr:col>
      <xdr:colOff>38100</xdr:colOff>
      <xdr:row>38</xdr:row>
      <xdr:rowOff>26357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9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17483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89787</xdr:rowOff>
    </xdr:from>
    <xdr:to>
      <xdr:col>15</xdr:col>
      <xdr:colOff>101600</xdr:colOff>
      <xdr:row>38</xdr:row>
      <xdr:rowOff>19937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11064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109209</xdr:rowOff>
    </xdr:from>
    <xdr:to>
      <xdr:col>10</xdr:col>
      <xdr:colOff>165100</xdr:colOff>
      <xdr:row>38</xdr:row>
      <xdr:rowOff>39359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30486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157023</xdr:rowOff>
    </xdr:from>
    <xdr:to>
      <xdr:col>6</xdr:col>
      <xdr:colOff>38100</xdr:colOff>
      <xdr:row>38</xdr:row>
      <xdr:rowOff>87173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78300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5612</xdr:rowOff>
    </xdr:from>
    <xdr:to>
      <xdr:col>24</xdr:col>
      <xdr:colOff>63500</xdr:colOff>
      <xdr:row>57</xdr:row>
      <xdr:rowOff>30196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778262"/>
          <a:ext cx="8382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5612</xdr:rowOff>
    </xdr:from>
    <xdr:to>
      <xdr:col>19</xdr:col>
      <xdr:colOff>177800</xdr:colOff>
      <xdr:row>57</xdr:row>
      <xdr:rowOff>32560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78262"/>
          <a:ext cx="8890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32560</xdr:rowOff>
    </xdr:from>
    <xdr:to>
      <xdr:col>15</xdr:col>
      <xdr:colOff>50800</xdr:colOff>
      <xdr:row>57</xdr:row>
      <xdr:rowOff>35861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05210"/>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35861</xdr:rowOff>
    </xdr:from>
    <xdr:to>
      <xdr:col>10</xdr:col>
      <xdr:colOff>114300</xdr:colOff>
      <xdr:row>57</xdr:row>
      <xdr:rowOff>56554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08511"/>
          <a:ext cx="889000" cy="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150846</xdr:rowOff>
    </xdr:from>
    <xdr:to>
      <xdr:col>24</xdr:col>
      <xdr:colOff>114300</xdr:colOff>
      <xdr:row>57</xdr:row>
      <xdr:rowOff>80996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65773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126262</xdr:rowOff>
    </xdr:from>
    <xdr:to>
      <xdr:col>20</xdr:col>
      <xdr:colOff>38100</xdr:colOff>
      <xdr:row>57</xdr:row>
      <xdr:rowOff>56412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47539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153210</xdr:rowOff>
    </xdr:from>
    <xdr:to>
      <xdr:col>15</xdr:col>
      <xdr:colOff>101600</xdr:colOff>
      <xdr:row>57</xdr:row>
      <xdr:rowOff>83360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74487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156511</xdr:rowOff>
    </xdr:from>
    <xdr:to>
      <xdr:col>10</xdr:col>
      <xdr:colOff>165100</xdr:colOff>
      <xdr:row>57</xdr:row>
      <xdr:rowOff>86661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77788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5754</xdr:rowOff>
    </xdr:from>
    <xdr:to>
      <xdr:col>6</xdr:col>
      <xdr:colOff>38100</xdr:colOff>
      <xdr:row>57</xdr:row>
      <xdr:rowOff>107354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98481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78595</xdr:rowOff>
    </xdr:from>
    <xdr:to>
      <xdr:col>24</xdr:col>
      <xdr:colOff>63500</xdr:colOff>
      <xdr:row>78</xdr:row>
      <xdr:rowOff>8621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280245"/>
          <a:ext cx="838200" cy="10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78595</xdr:rowOff>
    </xdr:from>
    <xdr:to>
      <xdr:col>19</xdr:col>
      <xdr:colOff>177800</xdr:colOff>
      <xdr:row>77</xdr:row>
      <xdr:rowOff>115216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80245"/>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115216</xdr:rowOff>
    </xdr:from>
    <xdr:to>
      <xdr:col>15</xdr:col>
      <xdr:colOff>50800</xdr:colOff>
      <xdr:row>78</xdr:row>
      <xdr:rowOff>14176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16866"/>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129025</xdr:rowOff>
    </xdr:from>
    <xdr:to>
      <xdr:col>10</xdr:col>
      <xdr:colOff>114300</xdr:colOff>
      <xdr:row>78</xdr:row>
      <xdr:rowOff>14176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30675"/>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66870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129271</xdr:rowOff>
    </xdr:from>
    <xdr:to>
      <xdr:col>24</xdr:col>
      <xdr:colOff>114300</xdr:colOff>
      <xdr:row>78</xdr:row>
      <xdr:rowOff>59421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27795</xdr:rowOff>
    </xdr:from>
    <xdr:to>
      <xdr:col>20</xdr:col>
      <xdr:colOff>38100</xdr:colOff>
      <xdr:row>77</xdr:row>
      <xdr:rowOff>129395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145922</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0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64416</xdr:rowOff>
    </xdr:from>
    <xdr:to>
      <xdr:col>15</xdr:col>
      <xdr:colOff>101600</xdr:colOff>
      <xdr:row>77</xdr:row>
      <xdr:rowOff>166016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11093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0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134826</xdr:rowOff>
    </xdr:from>
    <xdr:to>
      <xdr:col>10</xdr:col>
      <xdr:colOff>165100</xdr:colOff>
      <xdr:row>78</xdr:row>
      <xdr:rowOff>64976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81503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11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78225</xdr:rowOff>
    </xdr:from>
    <xdr:to>
      <xdr:col>6</xdr:col>
      <xdr:colOff>38100</xdr:colOff>
      <xdr:row>78</xdr:row>
      <xdr:rowOff>8375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24902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0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110840</xdr:rowOff>
    </xdr:from>
    <xdr:to>
      <xdr:col>24</xdr:col>
      <xdr:colOff>63500</xdr:colOff>
      <xdr:row>98</xdr:row>
      <xdr:rowOff>151397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912940"/>
          <a:ext cx="8382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151397</xdr:rowOff>
    </xdr:from>
    <xdr:to>
      <xdr:col>19</xdr:col>
      <xdr:colOff>177800</xdr:colOff>
      <xdr:row>99</xdr:row>
      <xdr:rowOff>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95349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150673</xdr:rowOff>
    </xdr:from>
    <xdr:to>
      <xdr:col>15</xdr:col>
      <xdr:colOff>50800</xdr:colOff>
      <xdr:row>99</xdr:row>
      <xdr:rowOff>2045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95277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149949</xdr:rowOff>
    </xdr:from>
    <xdr:to>
      <xdr:col>10</xdr:col>
      <xdr:colOff>114300</xdr:colOff>
      <xdr:row>98</xdr:row>
      <xdr:rowOff>150673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95204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60040</xdr:rowOff>
    </xdr:from>
    <xdr:to>
      <xdr:col>24</xdr:col>
      <xdr:colOff>114300</xdr:colOff>
      <xdr:row>98</xdr:row>
      <xdr:rowOff>161640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6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38467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8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100597</xdr:rowOff>
    </xdr:from>
    <xdr:to>
      <xdr:col>20</xdr:col>
      <xdr:colOff>38100</xdr:colOff>
      <xdr:row>99</xdr:row>
      <xdr:rowOff>30747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21874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9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122695</xdr:rowOff>
    </xdr:from>
    <xdr:to>
      <xdr:col>15</xdr:col>
      <xdr:colOff>101600</xdr:colOff>
      <xdr:row>99</xdr:row>
      <xdr:rowOff>52845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9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43972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70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99873</xdr:rowOff>
    </xdr:from>
    <xdr:to>
      <xdr:col>10</xdr:col>
      <xdr:colOff>165100</xdr:colOff>
      <xdr:row>99</xdr:row>
      <xdr:rowOff>30023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9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21150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99149</xdr:rowOff>
    </xdr:from>
    <xdr:to>
      <xdr:col>6</xdr:col>
      <xdr:colOff>38100</xdr:colOff>
      <xdr:row>99</xdr:row>
      <xdr:rowOff>29299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20426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66721</xdr:rowOff>
    </xdr:from>
    <xdr:to>
      <xdr:col>55</xdr:col>
      <xdr:colOff>0</xdr:colOff>
      <xdr:row>38</xdr:row>
      <xdr:rowOff>114557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581821"/>
          <a:ext cx="838200" cy="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66721</xdr:rowOff>
    </xdr:from>
    <xdr:to>
      <xdr:col>50</xdr:col>
      <xdr:colOff>114300</xdr:colOff>
      <xdr:row>38</xdr:row>
      <xdr:rowOff>94748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81821"/>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89163</xdr:rowOff>
    </xdr:from>
    <xdr:to>
      <xdr:col>45</xdr:col>
      <xdr:colOff>177800</xdr:colOff>
      <xdr:row>38</xdr:row>
      <xdr:rowOff>94748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04263"/>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89163</xdr:rowOff>
    </xdr:from>
    <xdr:to>
      <xdr:col>41</xdr:col>
      <xdr:colOff>50800</xdr:colOff>
      <xdr:row>38</xdr:row>
      <xdr:rowOff>127464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04263"/>
          <a:ext cx="889000" cy="3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140318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63757</xdr:rowOff>
    </xdr:from>
    <xdr:to>
      <xdr:col>55</xdr:col>
      <xdr:colOff>50800</xdr:colOff>
      <xdr:row>38</xdr:row>
      <xdr:rowOff>165357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150134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9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15921</xdr:rowOff>
    </xdr:from>
    <xdr:to>
      <xdr:col>50</xdr:col>
      <xdr:colOff>165100</xdr:colOff>
      <xdr:row>38</xdr:row>
      <xdr:rowOff>117521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108648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43948</xdr:rowOff>
    </xdr:from>
    <xdr:to>
      <xdr:col>46</xdr:col>
      <xdr:colOff>38100</xdr:colOff>
      <xdr:row>38</xdr:row>
      <xdr:rowOff>145548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136675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38363</xdr:rowOff>
    </xdr:from>
    <xdr:to>
      <xdr:col>41</xdr:col>
      <xdr:colOff>101600</xdr:colOff>
      <xdr:row>38</xdr:row>
      <xdr:rowOff>139963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131090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76664</xdr:rowOff>
    </xdr:from>
    <xdr:to>
      <xdr:col>36</xdr:col>
      <xdr:colOff>165100</xdr:colOff>
      <xdr:row>39</xdr:row>
      <xdr:rowOff>6814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169391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124512</xdr:rowOff>
    </xdr:from>
    <xdr:to>
      <xdr:col>55</xdr:col>
      <xdr:colOff>0</xdr:colOff>
      <xdr:row>58</xdr:row>
      <xdr:rowOff>129027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68612"/>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102269</xdr:rowOff>
    </xdr:from>
    <xdr:to>
      <xdr:col>50</xdr:col>
      <xdr:colOff>114300</xdr:colOff>
      <xdr:row>58</xdr:row>
      <xdr:rowOff>124512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46369"/>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86895</xdr:rowOff>
    </xdr:from>
    <xdr:to>
      <xdr:col>45</xdr:col>
      <xdr:colOff>177800</xdr:colOff>
      <xdr:row>58</xdr:row>
      <xdr:rowOff>102269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30995"/>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137233</xdr:rowOff>
    </xdr:from>
    <xdr:to>
      <xdr:col>41</xdr:col>
      <xdr:colOff>50800</xdr:colOff>
      <xdr:row>58</xdr:row>
      <xdr:rowOff>86895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09883"/>
          <a:ext cx="889000" cy="1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103715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78227</xdr:rowOff>
    </xdr:from>
    <xdr:to>
      <xdr:col>55</xdr:col>
      <xdr:colOff>50800</xdr:colOff>
      <xdr:row>59</xdr:row>
      <xdr:rowOff>8377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164604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73712</xdr:rowOff>
    </xdr:from>
    <xdr:to>
      <xdr:col>50</xdr:col>
      <xdr:colOff>165100</xdr:colOff>
      <xdr:row>59</xdr:row>
      <xdr:rowOff>3862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0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166439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1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51469</xdr:rowOff>
    </xdr:from>
    <xdr:to>
      <xdr:col>46</xdr:col>
      <xdr:colOff>38100</xdr:colOff>
      <xdr:row>58</xdr:row>
      <xdr:rowOff>153069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144196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36095</xdr:rowOff>
    </xdr:from>
    <xdr:to>
      <xdr:col>41</xdr:col>
      <xdr:colOff>101600</xdr:colOff>
      <xdr:row>58</xdr:row>
      <xdr:rowOff>137695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128822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86433</xdr:rowOff>
    </xdr:from>
    <xdr:to>
      <xdr:col>36</xdr:col>
      <xdr:colOff>165100</xdr:colOff>
      <xdr:row>58</xdr:row>
      <xdr:rowOff>16583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33110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63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41852</xdr:rowOff>
    </xdr:from>
    <xdr:to>
      <xdr:col>50</xdr:col>
      <xdr:colOff>114300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86402"/>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19182</xdr:rowOff>
    </xdr:from>
    <xdr:to>
      <xdr:col>45</xdr:col>
      <xdr:colOff>177800</xdr:colOff>
      <xdr:row>79</xdr:row>
      <xdr:rowOff>41852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63732"/>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149630</xdr:rowOff>
    </xdr:from>
    <xdr:to>
      <xdr:col>41</xdr:col>
      <xdr:colOff>50800</xdr:colOff>
      <xdr:row>79</xdr:row>
      <xdr:rowOff>19182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22730"/>
          <a:ext cx="889000"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162502</xdr:rowOff>
    </xdr:from>
    <xdr:to>
      <xdr:col>46</xdr:col>
      <xdr:colOff>38100</xdr:colOff>
      <xdr:row>79</xdr:row>
      <xdr:rowOff>92652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83779</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62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139832</xdr:rowOff>
    </xdr:from>
    <xdr:to>
      <xdr:col>41</xdr:col>
      <xdr:colOff>101600</xdr:colOff>
      <xdr:row>79</xdr:row>
      <xdr:rowOff>69982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61109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6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98830</xdr:rowOff>
    </xdr:from>
    <xdr:to>
      <xdr:col>36</xdr:col>
      <xdr:colOff>165100</xdr:colOff>
      <xdr:row>79</xdr:row>
      <xdr:rowOff>28980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20107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6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72006</xdr:rowOff>
    </xdr:from>
    <xdr:to>
      <xdr:col>55</xdr:col>
      <xdr:colOff>0</xdr:colOff>
      <xdr:row>99</xdr:row>
      <xdr:rowOff>80353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7045556"/>
          <a:ext cx="8382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34303</xdr:rowOff>
    </xdr:from>
    <xdr:to>
      <xdr:col>50</xdr:col>
      <xdr:colOff>114300</xdr:colOff>
      <xdr:row>99</xdr:row>
      <xdr:rowOff>72006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7007853"/>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18648</xdr:rowOff>
    </xdr:from>
    <xdr:to>
      <xdr:col>45</xdr:col>
      <xdr:colOff>177800</xdr:colOff>
      <xdr:row>99</xdr:row>
      <xdr:rowOff>34303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92198"/>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162540</xdr:rowOff>
    </xdr:from>
    <xdr:to>
      <xdr:col>41</xdr:col>
      <xdr:colOff>50800</xdr:colOff>
      <xdr:row>99</xdr:row>
      <xdr:rowOff>18648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93190"/>
          <a:ext cx="889000" cy="19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89109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70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29553</xdr:rowOff>
    </xdr:from>
    <xdr:to>
      <xdr:col>55</xdr:col>
      <xdr:colOff>50800</xdr:colOff>
      <xdr:row>99</xdr:row>
      <xdr:rowOff>131153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70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115930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21206</xdr:rowOff>
    </xdr:from>
    <xdr:to>
      <xdr:col>50</xdr:col>
      <xdr:colOff>165100</xdr:colOff>
      <xdr:row>99</xdr:row>
      <xdr:rowOff>122806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113933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154953</xdr:rowOff>
    </xdr:from>
    <xdr:to>
      <xdr:col>46</xdr:col>
      <xdr:colOff>38100</xdr:colOff>
      <xdr:row>99</xdr:row>
      <xdr:rowOff>85103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76230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139298</xdr:rowOff>
    </xdr:from>
    <xdr:to>
      <xdr:col>41</xdr:col>
      <xdr:colOff>101600</xdr:colOff>
      <xdr:row>99</xdr:row>
      <xdr:rowOff>69448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85975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111740</xdr:rowOff>
    </xdr:from>
    <xdr:to>
      <xdr:col>36</xdr:col>
      <xdr:colOff>165100</xdr:colOff>
      <xdr:row>98</xdr:row>
      <xdr:rowOff>41890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58417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97747</xdr:rowOff>
    </xdr:from>
    <xdr:to>
      <xdr:col>85</xdr:col>
      <xdr:colOff>127000</xdr:colOff>
      <xdr:row>39</xdr:row>
      <xdr:rowOff>98682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4297"/>
          <a:ext cx="8382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98682</xdr:rowOff>
    </xdr:from>
    <xdr:to>
      <xdr:col>81</xdr:col>
      <xdr:colOff>50800</xdr:colOff>
      <xdr:row>39</xdr:row>
      <xdr:rowOff>98682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98682</xdr:rowOff>
    </xdr:from>
    <xdr:to>
      <xdr:col>76</xdr:col>
      <xdr:colOff>114300</xdr:colOff>
      <xdr:row>39</xdr:row>
      <xdr:rowOff>98846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2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39660</xdr:rowOff>
    </xdr:from>
    <xdr:to>
      <xdr:col>71</xdr:col>
      <xdr:colOff>177800</xdr:colOff>
      <xdr:row>39</xdr:row>
      <xdr:rowOff>98846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6210"/>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102379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46947</xdr:rowOff>
    </xdr:from>
    <xdr:to>
      <xdr:col>85</xdr:col>
      <xdr:colOff>177800</xdr:colOff>
      <xdr:row>39</xdr:row>
      <xdr:rowOff>148547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133324</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47882</xdr:rowOff>
    </xdr:from>
    <xdr:to>
      <xdr:col>81</xdr:col>
      <xdr:colOff>101600</xdr:colOff>
      <xdr:row>39</xdr:row>
      <xdr:rowOff>149482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140609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827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47882</xdr:rowOff>
    </xdr:from>
    <xdr:to>
      <xdr:col>76</xdr:col>
      <xdr:colOff>165100</xdr:colOff>
      <xdr:row>39</xdr:row>
      <xdr:rowOff>149482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140609</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827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48046</xdr:rowOff>
    </xdr:from>
    <xdr:to>
      <xdr:col>72</xdr:col>
      <xdr:colOff>38100</xdr:colOff>
      <xdr:row>39</xdr:row>
      <xdr:rowOff>149646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140773</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160310</xdr:rowOff>
    </xdr:from>
    <xdr:to>
      <xdr:col>67</xdr:col>
      <xdr:colOff>101600</xdr:colOff>
      <xdr:row>39</xdr:row>
      <xdr:rowOff>90460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106987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16180</xdr:rowOff>
    </xdr:from>
    <xdr:to>
      <xdr:col>85</xdr:col>
      <xdr:colOff>127000</xdr:colOff>
      <xdr:row>77</xdr:row>
      <xdr:rowOff>49288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17830"/>
          <a:ext cx="8382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49288</xdr:rowOff>
    </xdr:from>
    <xdr:to>
      <xdr:col>81</xdr:col>
      <xdr:colOff>50800</xdr:colOff>
      <xdr:row>77</xdr:row>
      <xdr:rowOff>81803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50938"/>
          <a:ext cx="889000" cy="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68354</xdr:rowOff>
    </xdr:from>
    <xdr:to>
      <xdr:col>76</xdr:col>
      <xdr:colOff>114300</xdr:colOff>
      <xdr:row>77</xdr:row>
      <xdr:rowOff>81803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700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54730</xdr:rowOff>
    </xdr:from>
    <xdr:to>
      <xdr:col>71</xdr:col>
      <xdr:colOff>177800</xdr:colOff>
      <xdr:row>77</xdr:row>
      <xdr:rowOff>68354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5638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136830</xdr:rowOff>
    </xdr:from>
    <xdr:to>
      <xdr:col>85</xdr:col>
      <xdr:colOff>177800</xdr:colOff>
      <xdr:row>77</xdr:row>
      <xdr:rowOff>66980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115257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169938</xdr:rowOff>
    </xdr:from>
    <xdr:to>
      <xdr:col>81</xdr:col>
      <xdr:colOff>101600</xdr:colOff>
      <xdr:row>77</xdr:row>
      <xdr:rowOff>100088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91215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31003</xdr:rowOff>
    </xdr:from>
    <xdr:to>
      <xdr:col>76</xdr:col>
      <xdr:colOff>165100</xdr:colOff>
      <xdr:row>77</xdr:row>
      <xdr:rowOff>132603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123730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17554</xdr:rowOff>
    </xdr:from>
    <xdr:to>
      <xdr:col>72</xdr:col>
      <xdr:colOff>38100</xdr:colOff>
      <xdr:row>77</xdr:row>
      <xdr:rowOff>119154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3930</xdr:rowOff>
    </xdr:from>
    <xdr:to>
      <xdr:col>67</xdr:col>
      <xdr:colOff>101600</xdr:colOff>
      <xdr:row>77</xdr:row>
      <xdr:rowOff>105530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96657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16173</xdr:rowOff>
    </xdr:from>
    <xdr:to>
      <xdr:col>85</xdr:col>
      <xdr:colOff>127000</xdr:colOff>
      <xdr:row>98</xdr:row>
      <xdr:rowOff>121518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18273"/>
          <a:ext cx="8382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121518</xdr:rowOff>
    </xdr:from>
    <xdr:to>
      <xdr:col>81</xdr:col>
      <xdr:colOff>50800</xdr:colOff>
      <xdr:row>98</xdr:row>
      <xdr:rowOff>149042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361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149042</xdr:rowOff>
    </xdr:from>
    <xdr:to>
      <xdr:col>76</xdr:col>
      <xdr:colOff>114300</xdr:colOff>
      <xdr:row>98</xdr:row>
      <xdr:rowOff>156845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51142"/>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156845</xdr:rowOff>
    </xdr:from>
    <xdr:to>
      <xdr:col>71</xdr:col>
      <xdr:colOff>177800</xdr:colOff>
      <xdr:row>99</xdr:row>
      <xdr:rowOff>22572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8945"/>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136823</xdr:rowOff>
    </xdr:from>
    <xdr:to>
      <xdr:col>85</xdr:col>
      <xdr:colOff>177800</xdr:colOff>
      <xdr:row>98</xdr:row>
      <xdr:rowOff>66973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159700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70718</xdr:rowOff>
    </xdr:from>
    <xdr:to>
      <xdr:col>81</xdr:col>
      <xdr:colOff>101600</xdr:colOff>
      <xdr:row>99</xdr:row>
      <xdr:rowOff>868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98242</xdr:rowOff>
    </xdr:from>
    <xdr:to>
      <xdr:col>76</xdr:col>
      <xdr:colOff>165100</xdr:colOff>
      <xdr:row>99</xdr:row>
      <xdr:rowOff>28392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19519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106045</xdr:rowOff>
    </xdr:from>
    <xdr:to>
      <xdr:col>72</xdr:col>
      <xdr:colOff>38100</xdr:colOff>
      <xdr:row>99</xdr:row>
      <xdr:rowOff>36195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27322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0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143222</xdr:rowOff>
    </xdr:from>
    <xdr:to>
      <xdr:col>67</xdr:col>
      <xdr:colOff>101600</xdr:colOff>
      <xdr:row>99</xdr:row>
      <xdr:rowOff>73372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64499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3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36121</xdr:rowOff>
    </xdr:from>
    <xdr:to>
      <xdr:col>116</xdr:col>
      <xdr:colOff>63500</xdr:colOff>
      <xdr:row>58</xdr:row>
      <xdr:rowOff>37378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8022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147358</xdr:rowOff>
    </xdr:from>
    <xdr:to>
      <xdr:col>111</xdr:col>
      <xdr:colOff>177800</xdr:colOff>
      <xdr:row>58</xdr:row>
      <xdr:rowOff>37378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20008"/>
          <a:ext cx="889000" cy="6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145163</xdr:rowOff>
    </xdr:from>
    <xdr:to>
      <xdr:col>107</xdr:col>
      <xdr:colOff>50800</xdr:colOff>
      <xdr:row>57</xdr:row>
      <xdr:rowOff>147358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17813"/>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145163</xdr:rowOff>
    </xdr:from>
    <xdr:to>
      <xdr:col>102</xdr:col>
      <xdr:colOff>114300</xdr:colOff>
      <xdr:row>57</xdr:row>
      <xdr:rowOff>146764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1781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156771</xdr:rowOff>
    </xdr:from>
    <xdr:to>
      <xdr:col>116</xdr:col>
      <xdr:colOff>114300</xdr:colOff>
      <xdr:row>58</xdr:row>
      <xdr:rowOff>86921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158028</xdr:rowOff>
    </xdr:from>
    <xdr:to>
      <xdr:col>112</xdr:col>
      <xdr:colOff>38100</xdr:colOff>
      <xdr:row>58</xdr:row>
      <xdr:rowOff>88178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79305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96558</xdr:rowOff>
    </xdr:from>
    <xdr:to>
      <xdr:col>107</xdr:col>
      <xdr:colOff>101600</xdr:colOff>
      <xdr:row>58</xdr:row>
      <xdr:rowOff>26708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43235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94363</xdr:rowOff>
    </xdr:from>
    <xdr:to>
      <xdr:col>102</xdr:col>
      <xdr:colOff>165100</xdr:colOff>
      <xdr:row>58</xdr:row>
      <xdr:rowOff>24513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41040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4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95964</xdr:rowOff>
    </xdr:from>
    <xdr:to>
      <xdr:col>98</xdr:col>
      <xdr:colOff>38100</xdr:colOff>
      <xdr:row>58</xdr:row>
      <xdr:rowOff>26114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42641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6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125488</xdr:rowOff>
    </xdr:from>
    <xdr:to>
      <xdr:col>116</xdr:col>
      <xdr:colOff>63500</xdr:colOff>
      <xdr:row>77</xdr:row>
      <xdr:rowOff>136767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27138"/>
          <a:ext cx="8382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136767</xdr:rowOff>
    </xdr:from>
    <xdr:to>
      <xdr:col>111</xdr:col>
      <xdr:colOff>177800</xdr:colOff>
      <xdr:row>77</xdr:row>
      <xdr:rowOff>153073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3841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153073</xdr:rowOff>
    </xdr:from>
    <xdr:to>
      <xdr:col>107</xdr:col>
      <xdr:colOff>50800</xdr:colOff>
      <xdr:row>77</xdr:row>
      <xdr:rowOff>164745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54723"/>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164745</xdr:rowOff>
    </xdr:from>
    <xdr:to>
      <xdr:col>102</xdr:col>
      <xdr:colOff>114300</xdr:colOff>
      <xdr:row>78</xdr:row>
      <xdr:rowOff>37909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66395"/>
          <a:ext cx="8890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74688</xdr:rowOff>
    </xdr:from>
    <xdr:to>
      <xdr:col>116</xdr:col>
      <xdr:colOff>114300</xdr:colOff>
      <xdr:row>78</xdr:row>
      <xdr:rowOff>4838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53115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85967</xdr:rowOff>
    </xdr:from>
    <xdr:to>
      <xdr:col>112</xdr:col>
      <xdr:colOff>38100</xdr:colOff>
      <xdr:row>78</xdr:row>
      <xdr:rowOff>16117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102273</xdr:rowOff>
    </xdr:from>
    <xdr:to>
      <xdr:col>107</xdr:col>
      <xdr:colOff>101600</xdr:colOff>
      <xdr:row>78</xdr:row>
      <xdr:rowOff>32423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23550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113945</xdr:rowOff>
    </xdr:from>
    <xdr:to>
      <xdr:col>102</xdr:col>
      <xdr:colOff>165100</xdr:colOff>
      <xdr:row>78</xdr:row>
      <xdr:rowOff>44095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35222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158559</xdr:rowOff>
    </xdr:from>
    <xdr:to>
      <xdr:col>98</xdr:col>
      <xdr:colOff>38100</xdr:colOff>
      <xdr:row>78</xdr:row>
      <xdr:rowOff>88709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79836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歳出総額は、住民一人当たり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３６６．１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千円と前年度と比較し、１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している。人件費は、住民一人当たり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６３．８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千円となっており、類似団体内平均値と比較し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２３．８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千円下回っている。全国及び県内平均も下回り、類似団体内平均値を下回る状態で推移している。これは、平成１８年度からの行財政改革の取組みにより、職員数の削減</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（新規採用抑制）が主な要因である。扶助費は、住民一人当たり４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千円となっており、平成２８年度に減少したものの、再び増加傾向に転じている。全国及び山形県の平均を大幅に下回って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、これは町直営施設がないことなどが大きな要因と考える。公債費は、住民一人当たり４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千円となっており、平成２８年度までは、後年度の大規模事業に備えた起債発行の抑制効果によるものであるが、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平成２９年度以降は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山辺中学校改築事業による多額の起債発行などに伴う元金償還等により増加している。普通建設事業費は住民一人当たり１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更なる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投資的経費の抑制により、類似団体と比較して一人当たりコストが大幅に低い状況となっている。平成２６年度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著しく高い数値となっている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主に山辺中学校の改築事業によ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るものである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。物件費及び繰出金は、類似団体平均値を大きく下回るものの増加傾向にあ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特に繰出金には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注視していく必要がある。積立金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は増加傾向にあるものの、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類似団体、全国及び山形県平均と比較し、低水準で推移してい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たが、平成３０年度では事業の精査等の効果により、すべての平均値を上回る実績となっている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。人口減少や少子高齢化対策を始め、</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施設の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老朽化対策など</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が必要とされ、後年度に向けた持続可能な自治体構築に向け、継続的な財政運営可能な自治体の確立が急務とされる。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14,347
14,296
61.45
5,389,661
5,251,769
137,481
3,638,677
6,141,426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156192</xdr:rowOff>
    </xdr:from>
    <xdr:to>
      <xdr:col>24</xdr:col>
      <xdr:colOff>63500</xdr:colOff>
      <xdr:row>37</xdr:row>
      <xdr:rowOff>167622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9984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126964</xdr:rowOff>
    </xdr:from>
    <xdr:to>
      <xdr:col>19</xdr:col>
      <xdr:colOff>177800</xdr:colOff>
      <xdr:row>37</xdr:row>
      <xdr:rowOff>167622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0614"/>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79284</xdr:rowOff>
    </xdr:from>
    <xdr:to>
      <xdr:col>15</xdr:col>
      <xdr:colOff>50800</xdr:colOff>
      <xdr:row>37</xdr:row>
      <xdr:rowOff>126964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22934"/>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79284</xdr:rowOff>
    </xdr:from>
    <xdr:to>
      <xdr:col>10</xdr:col>
      <xdr:colOff>114300</xdr:colOff>
      <xdr:row>37</xdr:row>
      <xdr:rowOff>103287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2293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162033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105392</xdr:rowOff>
    </xdr:from>
    <xdr:to>
      <xdr:col>24</xdr:col>
      <xdr:colOff>114300</xdr:colOff>
      <xdr:row>38</xdr:row>
      <xdr:rowOff>35542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83819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2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116822</xdr:rowOff>
    </xdr:from>
    <xdr:to>
      <xdr:col>20</xdr:col>
      <xdr:colOff>38100</xdr:colOff>
      <xdr:row>38</xdr:row>
      <xdr:rowOff>46972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76164</xdr:rowOff>
    </xdr:from>
    <xdr:to>
      <xdr:col>15</xdr:col>
      <xdr:colOff>101600</xdr:colOff>
      <xdr:row>38</xdr:row>
      <xdr:rowOff>6314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28484</xdr:rowOff>
    </xdr:from>
    <xdr:to>
      <xdr:col>10</xdr:col>
      <xdr:colOff>165100</xdr:colOff>
      <xdr:row>37</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52487</xdr:rowOff>
    </xdr:from>
    <xdr:to>
      <xdr:col>6</xdr:col>
      <xdr:colOff>38100</xdr:colOff>
      <xdr:row>37</xdr:row>
      <xdr:rowOff>154087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170614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138399</xdr:rowOff>
    </xdr:from>
    <xdr:to>
      <xdr:col>24</xdr:col>
      <xdr:colOff>63500</xdr:colOff>
      <xdr:row>57</xdr:row>
      <xdr:rowOff>155946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1049"/>
          <a:ext cx="8382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155946</xdr:rowOff>
    </xdr:from>
    <xdr:to>
      <xdr:col>19</xdr:col>
      <xdr:colOff>177800</xdr:colOff>
      <xdr:row>57</xdr:row>
      <xdr:rowOff>169482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8596"/>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164492</xdr:rowOff>
    </xdr:from>
    <xdr:to>
      <xdr:col>15</xdr:col>
      <xdr:colOff>50800</xdr:colOff>
      <xdr:row>57</xdr:row>
      <xdr:rowOff>169482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7142"/>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164492</xdr:rowOff>
    </xdr:from>
    <xdr:to>
      <xdr:col>10</xdr:col>
      <xdr:colOff>114300</xdr:colOff>
      <xdr:row>58</xdr:row>
      <xdr:rowOff>21292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7142"/>
          <a:ext cx="8890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87599</xdr:rowOff>
    </xdr:from>
    <xdr:to>
      <xdr:col>24</xdr:col>
      <xdr:colOff>114300</xdr:colOff>
      <xdr:row>58</xdr:row>
      <xdr:rowOff>17749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105146</xdr:rowOff>
    </xdr:from>
    <xdr:to>
      <xdr:col>20</xdr:col>
      <xdr:colOff>38100</xdr:colOff>
      <xdr:row>58</xdr:row>
      <xdr:rowOff>35296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26423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118682</xdr:rowOff>
    </xdr:from>
    <xdr:to>
      <xdr:col>15</xdr:col>
      <xdr:colOff>101600</xdr:colOff>
      <xdr:row>58</xdr:row>
      <xdr:rowOff>48832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113692</xdr:rowOff>
    </xdr:from>
    <xdr:to>
      <xdr:col>10</xdr:col>
      <xdr:colOff>165100</xdr:colOff>
      <xdr:row>58</xdr:row>
      <xdr:rowOff>43842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34969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141942</xdr:rowOff>
    </xdr:from>
    <xdr:to>
      <xdr:col>6</xdr:col>
      <xdr:colOff>38100</xdr:colOff>
      <xdr:row>58</xdr:row>
      <xdr:rowOff>72092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63219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5575</xdr:rowOff>
    </xdr:from>
    <xdr:to>
      <xdr:col>24</xdr:col>
      <xdr:colOff>63500</xdr:colOff>
      <xdr:row>78</xdr:row>
      <xdr:rowOff>10740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78675"/>
          <a:ext cx="8382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8049</xdr:rowOff>
    </xdr:from>
    <xdr:to>
      <xdr:col>19</xdr:col>
      <xdr:colOff>177800</xdr:colOff>
      <xdr:row>78</xdr:row>
      <xdr:rowOff>10740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81149"/>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8049</xdr:rowOff>
    </xdr:from>
    <xdr:to>
      <xdr:col>15</xdr:col>
      <xdr:colOff>50800</xdr:colOff>
      <xdr:row>78</xdr:row>
      <xdr:rowOff>40956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81149"/>
          <a:ext cx="8890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40956</xdr:rowOff>
    </xdr:from>
    <xdr:to>
      <xdr:col>10</xdr:col>
      <xdr:colOff>114300</xdr:colOff>
      <xdr:row>78</xdr:row>
      <xdr:rowOff>70331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14056"/>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126225</xdr:rowOff>
    </xdr:from>
    <xdr:to>
      <xdr:col>24</xdr:col>
      <xdr:colOff>114300</xdr:colOff>
      <xdr:row>78</xdr:row>
      <xdr:rowOff>56375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41152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131390</xdr:rowOff>
    </xdr:from>
    <xdr:to>
      <xdr:col>20</xdr:col>
      <xdr:colOff>38100</xdr:colOff>
      <xdr:row>78</xdr:row>
      <xdr:rowOff>61540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52667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2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128699</xdr:rowOff>
    </xdr:from>
    <xdr:to>
      <xdr:col>15</xdr:col>
      <xdr:colOff>101600</xdr:colOff>
      <xdr:row>78</xdr:row>
      <xdr:rowOff>58849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49976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2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161606</xdr:rowOff>
    </xdr:from>
    <xdr:to>
      <xdr:col>10</xdr:col>
      <xdr:colOff>165100</xdr:colOff>
      <xdr:row>78</xdr:row>
      <xdr:rowOff>91756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82883</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52111" y="134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19531</xdr:rowOff>
    </xdr:from>
    <xdr:to>
      <xdr:col>6</xdr:col>
      <xdr:colOff>38100</xdr:colOff>
      <xdr:row>78</xdr:row>
      <xdr:rowOff>121131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112258</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4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34316</xdr:rowOff>
    </xdr:from>
    <xdr:to>
      <xdr:col>24</xdr:col>
      <xdr:colOff>63500</xdr:colOff>
      <xdr:row>99</xdr:row>
      <xdr:rowOff>36471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7007866"/>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26885</xdr:rowOff>
    </xdr:from>
    <xdr:to>
      <xdr:col>19</xdr:col>
      <xdr:colOff>177800</xdr:colOff>
      <xdr:row>99</xdr:row>
      <xdr:rowOff>36471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7000435"/>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12142</xdr:rowOff>
    </xdr:from>
    <xdr:to>
      <xdr:col>15</xdr:col>
      <xdr:colOff>50800</xdr:colOff>
      <xdr:row>99</xdr:row>
      <xdr:rowOff>26885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85692"/>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12142</xdr:rowOff>
    </xdr:from>
    <xdr:to>
      <xdr:col>10</xdr:col>
      <xdr:colOff>114300</xdr:colOff>
      <xdr:row>99</xdr:row>
      <xdr:rowOff>56359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85692"/>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154966</xdr:rowOff>
    </xdr:from>
    <xdr:to>
      <xdr:col>24</xdr:col>
      <xdr:colOff>114300</xdr:colOff>
      <xdr:row>99</xdr:row>
      <xdr:rowOff>85116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69893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157121</xdr:rowOff>
    </xdr:from>
    <xdr:to>
      <xdr:col>20</xdr:col>
      <xdr:colOff>38100</xdr:colOff>
      <xdr:row>99</xdr:row>
      <xdr:rowOff>87271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78398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147535</xdr:rowOff>
    </xdr:from>
    <xdr:to>
      <xdr:col>15</xdr:col>
      <xdr:colOff>101600</xdr:colOff>
      <xdr:row>99</xdr:row>
      <xdr:rowOff>77685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68812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132792</xdr:rowOff>
    </xdr:from>
    <xdr:to>
      <xdr:col>10</xdr:col>
      <xdr:colOff>165100</xdr:colOff>
      <xdr:row>99</xdr:row>
      <xdr:rowOff>62942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54069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5559</xdr:rowOff>
    </xdr:from>
    <xdr:to>
      <xdr:col>6</xdr:col>
      <xdr:colOff>38100</xdr:colOff>
      <xdr:row>99</xdr:row>
      <xdr:rowOff>107159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98286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32068</xdr:rowOff>
    </xdr:from>
    <xdr:to>
      <xdr:col>55</xdr:col>
      <xdr:colOff>0</xdr:colOff>
      <xdr:row>38</xdr:row>
      <xdr:rowOff>32448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47168"/>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75502</xdr:rowOff>
    </xdr:from>
    <xdr:to>
      <xdr:col>50</xdr:col>
      <xdr:colOff>114300</xdr:colOff>
      <xdr:row>38</xdr:row>
      <xdr:rowOff>32068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07625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75502</xdr:rowOff>
    </xdr:from>
    <xdr:to>
      <xdr:col>45</xdr:col>
      <xdr:colOff>177800</xdr:colOff>
      <xdr:row>38</xdr:row>
      <xdr:rowOff>444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076252"/>
          <a:ext cx="889000" cy="4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15494</xdr:rowOff>
    </xdr:from>
    <xdr:to>
      <xdr:col>41</xdr:col>
      <xdr:colOff>50800</xdr:colOff>
      <xdr:row>38</xdr:row>
      <xdr:rowOff>444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59144"/>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164482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153098</xdr:rowOff>
    </xdr:from>
    <xdr:to>
      <xdr:col>55</xdr:col>
      <xdr:colOff>50800</xdr:colOff>
      <xdr:row>38</xdr:row>
      <xdr:rowOff>83248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4525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4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152717</xdr:rowOff>
    </xdr:from>
    <xdr:to>
      <xdr:col>50</xdr:col>
      <xdr:colOff>165100</xdr:colOff>
      <xdr:row>38</xdr:row>
      <xdr:rowOff>82868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6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99394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24702</xdr:rowOff>
    </xdr:from>
    <xdr:to>
      <xdr:col>46</xdr:col>
      <xdr:colOff>38100</xdr:colOff>
      <xdr:row>35</xdr:row>
      <xdr:rowOff>126302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142829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121095</xdr:rowOff>
    </xdr:from>
    <xdr:to>
      <xdr:col>41</xdr:col>
      <xdr:colOff>101600</xdr:colOff>
      <xdr:row>38</xdr:row>
      <xdr:rowOff>51245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67772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3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136144</xdr:rowOff>
    </xdr:from>
    <xdr:to>
      <xdr:col>36</xdr:col>
      <xdr:colOff>165100</xdr:colOff>
      <xdr:row>37</xdr:row>
      <xdr:rowOff>66294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82821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5100</xdr:rowOff>
    </xdr:from>
    <xdr:to>
      <xdr:col>55</xdr:col>
      <xdr:colOff>0</xdr:colOff>
      <xdr:row>58</xdr:row>
      <xdr:rowOff>113457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9200"/>
          <a:ext cx="8382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5100</xdr:rowOff>
    </xdr:from>
    <xdr:to>
      <xdr:col>50</xdr:col>
      <xdr:colOff>114300</xdr:colOff>
      <xdr:row>58</xdr:row>
      <xdr:rowOff>115408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920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47148</xdr:rowOff>
    </xdr:from>
    <xdr:to>
      <xdr:col>45</xdr:col>
      <xdr:colOff>177800</xdr:colOff>
      <xdr:row>58</xdr:row>
      <xdr:rowOff>115408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91248"/>
          <a:ext cx="8890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47148</xdr:rowOff>
    </xdr:from>
    <xdr:to>
      <xdr:col>41</xdr:col>
      <xdr:colOff>50800</xdr:colOff>
      <xdr:row>58</xdr:row>
      <xdr:rowOff>122067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91248"/>
          <a:ext cx="889000" cy="7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62657</xdr:rowOff>
    </xdr:from>
    <xdr:to>
      <xdr:col>55</xdr:col>
      <xdr:colOff>50800</xdr:colOff>
      <xdr:row>58</xdr:row>
      <xdr:rowOff>164257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149034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125750</xdr:rowOff>
    </xdr:from>
    <xdr:to>
      <xdr:col>50</xdr:col>
      <xdr:colOff>165100</xdr:colOff>
      <xdr:row>58</xdr:row>
      <xdr:rowOff>55900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47027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64608</xdr:rowOff>
    </xdr:from>
    <xdr:to>
      <xdr:col>46</xdr:col>
      <xdr:colOff>38100</xdr:colOff>
      <xdr:row>58</xdr:row>
      <xdr:rowOff>166208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157335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167798</xdr:rowOff>
    </xdr:from>
    <xdr:to>
      <xdr:col>41</xdr:col>
      <xdr:colOff>101600</xdr:colOff>
      <xdr:row>58</xdr:row>
      <xdr:rowOff>97948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89075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71267</xdr:rowOff>
    </xdr:from>
    <xdr:to>
      <xdr:col>36</xdr:col>
      <xdr:colOff>165100</xdr:colOff>
      <xdr:row>59</xdr:row>
      <xdr:rowOff>1417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163994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140798</xdr:rowOff>
    </xdr:from>
    <xdr:to>
      <xdr:col>55</xdr:col>
      <xdr:colOff>0</xdr:colOff>
      <xdr:row>77</xdr:row>
      <xdr:rowOff>148273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2448"/>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59051</xdr:rowOff>
    </xdr:from>
    <xdr:to>
      <xdr:col>50</xdr:col>
      <xdr:colOff>114300</xdr:colOff>
      <xdr:row>77</xdr:row>
      <xdr:rowOff>140798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60701"/>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33378</xdr:rowOff>
    </xdr:from>
    <xdr:to>
      <xdr:col>45</xdr:col>
      <xdr:colOff>177800</xdr:colOff>
      <xdr:row>77</xdr:row>
      <xdr:rowOff>59051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35028"/>
          <a:ext cx="8890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33378</xdr:rowOff>
    </xdr:from>
    <xdr:to>
      <xdr:col>41</xdr:col>
      <xdr:colOff>50800</xdr:colOff>
      <xdr:row>77</xdr:row>
      <xdr:rowOff>59506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35028"/>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97473</xdr:rowOff>
    </xdr:from>
    <xdr:to>
      <xdr:col>55</xdr:col>
      <xdr:colOff>50800</xdr:colOff>
      <xdr:row>78</xdr:row>
      <xdr:rowOff>27623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75900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89998</xdr:rowOff>
    </xdr:from>
    <xdr:to>
      <xdr:col>50</xdr:col>
      <xdr:colOff>165100</xdr:colOff>
      <xdr:row>78</xdr:row>
      <xdr:rowOff>20148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8251</xdr:rowOff>
    </xdr:from>
    <xdr:to>
      <xdr:col>46</xdr:col>
      <xdr:colOff>38100</xdr:colOff>
      <xdr:row>77</xdr:row>
      <xdr:rowOff>109851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100978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154028</xdr:rowOff>
    </xdr:from>
    <xdr:to>
      <xdr:col>41</xdr:col>
      <xdr:colOff>101600</xdr:colOff>
      <xdr:row>77</xdr:row>
      <xdr:rowOff>84178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75305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8706</xdr:rowOff>
    </xdr:from>
    <xdr:to>
      <xdr:col>36</xdr:col>
      <xdr:colOff>165100</xdr:colOff>
      <xdr:row>77</xdr:row>
      <xdr:rowOff>110306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126833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163103</xdr:rowOff>
    </xdr:from>
    <xdr:to>
      <xdr:col>55</xdr:col>
      <xdr:colOff>0</xdr:colOff>
      <xdr:row>99</xdr:row>
      <xdr:rowOff>5124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65203"/>
          <a:ext cx="838200" cy="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148236</xdr:rowOff>
    </xdr:from>
    <xdr:to>
      <xdr:col>50</xdr:col>
      <xdr:colOff>114300</xdr:colOff>
      <xdr:row>98</xdr:row>
      <xdr:rowOff>163103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50336"/>
          <a:ext cx="8890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148236</xdr:rowOff>
    </xdr:from>
    <xdr:to>
      <xdr:col>45</xdr:col>
      <xdr:colOff>177800</xdr:colOff>
      <xdr:row>98</xdr:row>
      <xdr:rowOff>166012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50336"/>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151237</xdr:rowOff>
    </xdr:from>
    <xdr:to>
      <xdr:col>41</xdr:col>
      <xdr:colOff>50800</xdr:colOff>
      <xdr:row>98</xdr:row>
      <xdr:rowOff>166012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53337"/>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34203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125774</xdr:rowOff>
    </xdr:from>
    <xdr:to>
      <xdr:col>55</xdr:col>
      <xdr:colOff>50800</xdr:colOff>
      <xdr:row>99</xdr:row>
      <xdr:rowOff>55924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40701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4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112303</xdr:rowOff>
    </xdr:from>
    <xdr:to>
      <xdr:col>50</xdr:col>
      <xdr:colOff>165100</xdr:colOff>
      <xdr:row>99</xdr:row>
      <xdr:rowOff>42453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33580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97436</xdr:rowOff>
    </xdr:from>
    <xdr:to>
      <xdr:col>46</xdr:col>
      <xdr:colOff>38100</xdr:colOff>
      <xdr:row>99</xdr:row>
      <xdr:rowOff>27586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18713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115212</xdr:rowOff>
    </xdr:from>
    <xdr:to>
      <xdr:col>41</xdr:col>
      <xdr:colOff>101600</xdr:colOff>
      <xdr:row>99</xdr:row>
      <xdr:rowOff>45362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36489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100437</xdr:rowOff>
    </xdr:from>
    <xdr:to>
      <xdr:col>36</xdr:col>
      <xdr:colOff>165100</xdr:colOff>
      <xdr:row>99</xdr:row>
      <xdr:rowOff>30587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21714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164332</xdr:rowOff>
    </xdr:from>
    <xdr:to>
      <xdr:col>85</xdr:col>
      <xdr:colOff>127000</xdr:colOff>
      <xdr:row>36</xdr:row>
      <xdr:rowOff>166122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36532"/>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133947</xdr:rowOff>
    </xdr:from>
    <xdr:to>
      <xdr:col>81</xdr:col>
      <xdr:colOff>50800</xdr:colOff>
      <xdr:row>36</xdr:row>
      <xdr:rowOff>164332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06147"/>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120879</xdr:rowOff>
    </xdr:from>
    <xdr:to>
      <xdr:col>76</xdr:col>
      <xdr:colOff>114300</xdr:colOff>
      <xdr:row>36</xdr:row>
      <xdr:rowOff>133947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93079"/>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120879</xdr:rowOff>
    </xdr:from>
    <xdr:to>
      <xdr:col>71</xdr:col>
      <xdr:colOff>177800</xdr:colOff>
      <xdr:row>36</xdr:row>
      <xdr:rowOff>151016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93079"/>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115322</xdr:rowOff>
    </xdr:from>
    <xdr:to>
      <xdr:col>85</xdr:col>
      <xdr:colOff>177800</xdr:colOff>
      <xdr:row>37</xdr:row>
      <xdr:rowOff>45472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30249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113532</xdr:rowOff>
    </xdr:from>
    <xdr:to>
      <xdr:col>81</xdr:col>
      <xdr:colOff>101600</xdr:colOff>
      <xdr:row>37</xdr:row>
      <xdr:rowOff>43682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83147</xdr:rowOff>
    </xdr:from>
    <xdr:to>
      <xdr:col>76</xdr:col>
      <xdr:colOff>165100</xdr:colOff>
      <xdr:row>37</xdr:row>
      <xdr:rowOff>13297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70079</xdr:rowOff>
    </xdr:from>
    <xdr:to>
      <xdr:col>72</xdr:col>
      <xdr:colOff>38100</xdr:colOff>
      <xdr:row>37</xdr:row>
      <xdr:rowOff>229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162806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100216</xdr:rowOff>
    </xdr:from>
    <xdr:to>
      <xdr:col>67</xdr:col>
      <xdr:colOff>101600</xdr:colOff>
      <xdr:row>37</xdr:row>
      <xdr:rowOff>30366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21493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129618</xdr:rowOff>
    </xdr:from>
    <xdr:to>
      <xdr:col>85</xdr:col>
      <xdr:colOff>126364</xdr:colOff>
      <xdr:row>57</xdr:row>
      <xdr:rowOff>128712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45018"/>
          <a:ext cx="1269" cy="85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132539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128712</xdr:rowOff>
    </xdr:from>
    <xdr:to>
      <xdr:col>86</xdr:col>
      <xdr:colOff>25400</xdr:colOff>
      <xdr:row>57</xdr:row>
      <xdr:rowOff>128712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0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76295</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82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129618</xdr:rowOff>
    </xdr:from>
    <xdr:to>
      <xdr:col>86</xdr:col>
      <xdr:colOff>25400</xdr:colOff>
      <xdr:row>52</xdr:row>
      <xdr:rowOff>129618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116322</xdr:rowOff>
    </xdr:from>
    <xdr:to>
      <xdr:col>85</xdr:col>
      <xdr:colOff>127000</xdr:colOff>
      <xdr:row>57</xdr:row>
      <xdr:rowOff>117701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88972"/>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61462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9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38585</xdr:rowOff>
    </xdr:from>
    <xdr:to>
      <xdr:col>85</xdr:col>
      <xdr:colOff>177800</xdr:colOff>
      <xdr:row>56</xdr:row>
      <xdr:rowOff>140185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75753</xdr:rowOff>
    </xdr:from>
    <xdr:to>
      <xdr:col>81</xdr:col>
      <xdr:colOff>50800</xdr:colOff>
      <xdr:row>57</xdr:row>
      <xdr:rowOff>116322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48403"/>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70779</xdr:rowOff>
    </xdr:from>
    <xdr:to>
      <xdr:col>81</xdr:col>
      <xdr:colOff>101600</xdr:colOff>
      <xdr:row>57</xdr:row>
      <xdr:rowOff>929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17456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95855</xdr:rowOff>
    </xdr:from>
    <xdr:to>
      <xdr:col>76</xdr:col>
      <xdr:colOff>114300</xdr:colOff>
      <xdr:row>57</xdr:row>
      <xdr:rowOff>75753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97055"/>
          <a:ext cx="889000" cy="1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40429</xdr:rowOff>
    </xdr:from>
    <xdr:to>
      <xdr:col>76</xdr:col>
      <xdr:colOff>165100</xdr:colOff>
      <xdr:row>56</xdr:row>
      <xdr:rowOff>142029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158556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168435</xdr:rowOff>
    </xdr:from>
    <xdr:to>
      <xdr:col>71</xdr:col>
      <xdr:colOff>177800</xdr:colOff>
      <xdr:row>56</xdr:row>
      <xdr:rowOff>95855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8740935"/>
          <a:ext cx="889000" cy="95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15656</xdr:rowOff>
    </xdr:from>
    <xdr:to>
      <xdr:col>72</xdr:col>
      <xdr:colOff>38100</xdr:colOff>
      <xdr:row>56</xdr:row>
      <xdr:rowOff>117256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133783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53422</xdr:rowOff>
    </xdr:from>
    <xdr:to>
      <xdr:col>67</xdr:col>
      <xdr:colOff>101600</xdr:colOff>
      <xdr:row>56</xdr:row>
      <xdr:rowOff>155022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146149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66901</xdr:rowOff>
    </xdr:from>
    <xdr:to>
      <xdr:col>85</xdr:col>
      <xdr:colOff>177800</xdr:colOff>
      <xdr:row>57</xdr:row>
      <xdr:rowOff>168501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153278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65522</xdr:rowOff>
    </xdr:from>
    <xdr:to>
      <xdr:col>81</xdr:col>
      <xdr:colOff>101600</xdr:colOff>
      <xdr:row>57</xdr:row>
      <xdr:rowOff>167122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158249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24953</xdr:rowOff>
    </xdr:from>
    <xdr:to>
      <xdr:col>76</xdr:col>
      <xdr:colOff>165100</xdr:colOff>
      <xdr:row>57</xdr:row>
      <xdr:rowOff>126553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45055</xdr:rowOff>
    </xdr:from>
    <xdr:to>
      <xdr:col>72</xdr:col>
      <xdr:colOff>38100</xdr:colOff>
      <xdr:row>56</xdr:row>
      <xdr:rowOff>146655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137782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117635</xdr:rowOff>
    </xdr:from>
    <xdr:to>
      <xdr:col>67</xdr:col>
      <xdr:colOff>101600</xdr:colOff>
      <xdr:row>51</xdr:row>
      <xdr:rowOff>47785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86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64312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46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97746</xdr:rowOff>
    </xdr:from>
    <xdr:to>
      <xdr:col>85</xdr:col>
      <xdr:colOff>127000</xdr:colOff>
      <xdr:row>79</xdr:row>
      <xdr:rowOff>98682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42296"/>
          <a:ext cx="8382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98682</xdr:rowOff>
    </xdr:from>
    <xdr:to>
      <xdr:col>81</xdr:col>
      <xdr:colOff>50800</xdr:colOff>
      <xdr:row>79</xdr:row>
      <xdr:rowOff>98682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98682</xdr:rowOff>
    </xdr:from>
    <xdr:to>
      <xdr:col>76</xdr:col>
      <xdr:colOff>114300</xdr:colOff>
      <xdr:row>79</xdr:row>
      <xdr:rowOff>98847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3232"/>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39660</xdr:rowOff>
    </xdr:from>
    <xdr:to>
      <xdr:col>71</xdr:col>
      <xdr:colOff>177800</xdr:colOff>
      <xdr:row>79</xdr:row>
      <xdr:rowOff>98847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4210"/>
          <a:ext cx="889000" cy="5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102379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46946</xdr:rowOff>
    </xdr:from>
    <xdr:to>
      <xdr:col>85</xdr:col>
      <xdr:colOff>177800</xdr:colOff>
      <xdr:row>79</xdr:row>
      <xdr:rowOff>148546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133323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47882</xdr:rowOff>
    </xdr:from>
    <xdr:to>
      <xdr:col>81</xdr:col>
      <xdr:colOff>101600</xdr:colOff>
      <xdr:row>79</xdr:row>
      <xdr:rowOff>149482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140609</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47882</xdr:rowOff>
    </xdr:from>
    <xdr:to>
      <xdr:col>76</xdr:col>
      <xdr:colOff>165100</xdr:colOff>
      <xdr:row>79</xdr:row>
      <xdr:rowOff>149482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140609</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48047</xdr:rowOff>
    </xdr:from>
    <xdr:to>
      <xdr:col>72</xdr:col>
      <xdr:colOff>38100</xdr:colOff>
      <xdr:row>79</xdr:row>
      <xdr:rowOff>149647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140774</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160310</xdr:rowOff>
    </xdr:from>
    <xdr:to>
      <xdr:col>67</xdr:col>
      <xdr:colOff>101600</xdr:colOff>
      <xdr:row>79</xdr:row>
      <xdr:rowOff>90460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106987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30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16180</xdr:rowOff>
    </xdr:from>
    <xdr:to>
      <xdr:col>85</xdr:col>
      <xdr:colOff>127000</xdr:colOff>
      <xdr:row>97</xdr:row>
      <xdr:rowOff>49288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46830"/>
          <a:ext cx="8382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49288</xdr:rowOff>
    </xdr:from>
    <xdr:to>
      <xdr:col>81</xdr:col>
      <xdr:colOff>50800</xdr:colOff>
      <xdr:row>97</xdr:row>
      <xdr:rowOff>81803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79938"/>
          <a:ext cx="889000" cy="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68354</xdr:rowOff>
    </xdr:from>
    <xdr:to>
      <xdr:col>76</xdr:col>
      <xdr:colOff>114300</xdr:colOff>
      <xdr:row>97</xdr:row>
      <xdr:rowOff>81803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90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54730</xdr:rowOff>
    </xdr:from>
    <xdr:to>
      <xdr:col>71</xdr:col>
      <xdr:colOff>177800</xdr:colOff>
      <xdr:row>97</xdr:row>
      <xdr:rowOff>68354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8538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136830</xdr:rowOff>
    </xdr:from>
    <xdr:to>
      <xdr:col>85</xdr:col>
      <xdr:colOff>177800</xdr:colOff>
      <xdr:row>97</xdr:row>
      <xdr:rowOff>66980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115257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169938</xdr:rowOff>
    </xdr:from>
    <xdr:to>
      <xdr:col>81</xdr:col>
      <xdr:colOff>101600</xdr:colOff>
      <xdr:row>97</xdr:row>
      <xdr:rowOff>100088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91215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31003</xdr:rowOff>
    </xdr:from>
    <xdr:to>
      <xdr:col>76</xdr:col>
      <xdr:colOff>165100</xdr:colOff>
      <xdr:row>97</xdr:row>
      <xdr:rowOff>132603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123730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17554</xdr:rowOff>
    </xdr:from>
    <xdr:to>
      <xdr:col>72</xdr:col>
      <xdr:colOff>38100</xdr:colOff>
      <xdr:row>97</xdr:row>
      <xdr:rowOff>119154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3930</xdr:rowOff>
    </xdr:from>
    <xdr:to>
      <xdr:col>67</xdr:col>
      <xdr:colOff>101600</xdr:colOff>
      <xdr:row>97</xdr:row>
      <xdr:rowOff>105530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96657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教育費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において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極端に高い数値を示しているのは、山辺中学校の改築事業において本校舎建設などの主要事業が実施されたためである。これら教育施設整備事業費等の増が、普通建設事業費が増加したことの主な要因となっている。しかしながら、主要な普通建設事業が終了したことに伴い、平成２８年度においては住民一人当たり４０．９千円となってお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大幅に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下回っている。民生費は、町直営施設がないことなどから類似団体内平均値を大</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幅に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下回っているが、毎年度の実績に加え、今後も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増加傾向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が見込まれることから危惧される。労働費は、平成２８年度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おり、他年度に比べ</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突出している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地方創生加速化交付金事業の実施によるものである。消防費は、住民一人当たり２０．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千円と類似団体内平均値との差が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差額が減少している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。近年、全国で</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さまざまな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災害が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多発</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していること</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もあり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、特に安全・安心確保のための事業強化に取り組んできたことや消防事務委託の増額に伴い、増加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することが予想される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ことから注視していく必要がある。公債費は、住民一人当たり４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千円となっており、平成２８年度までは起債発行の抑制効果に</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減額傾向であったが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、前述した山辺中学校改築事業による多額の起債発行などに伴う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償還等により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、平成２９年度以降は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に転じて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財政調整基金残高については、山辺中学校改築事業等における負担の軽減のため、計画的な基金積立実施後、事業実施に伴う取崩しを行ったことにより減少し、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１０パーセント前半で推移していたが、平成３０年度は土地開発公社の解散に伴う清算金、ふるさと応援寄付金の増加及び事業精査などにより、実質単年度収支がプラスになると同時に、財政調整基金を増額することができ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今後も様々な施策の展開を図りながら、</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後年度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における安定した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財政運営可能な自治体の確立が急務である。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一般会計については、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平成２５年度以降、山辺中学校建設事業等の大規模事業の実施に伴い、歳出が増加し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基金の活用も含めた調整の結果、平成２５年度から平成２７年度まで実質収支額が２００百万円台であったため、６～７％で推移していたが、平成２８年度及び平成２９年度に１００万円台となっていることなどから、平成２８年度は５．０７％、平成２９年度には４．５３％に低下し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平成３０年度においても３．７７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と低下に歯止めが係らず、</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一般会計の黒字の減少が顕著なため、喫緊の対策が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急務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他特別会計については、年度毎に多少の増減はあるもの、一般会計からの繰入金が増加傾向で高い水準にあるため、公営企業の独立採算制の原則、保険料や使用料金等の定期的な見直しによる料金体制の適正化を図り、一般会計の負担軽減に努め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必要がある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元利償還金については、新規借入抑制</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効果</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平成２８年度まで</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減少していたが、平成２５年度以降の山辺中学校改築事業等の借入れに伴う元利償還により増加している。公営企業債の元利償還金に対する繰入金については、公共下水道事業特別会計に係るものであ</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、減少傾向で推移していたものの、再び増加</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に転じて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いる。独立採算の原則に基づき、今後の公営企業の法適化</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や借入年度の利率の差額による解消など、</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様々</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な課題解決を図らなければならない。算入公債費等及び実質公債費比率の分子についても、多額の借り入れに伴い再び増加に転じており、後年度に向け計画的な軽減対策を図る必要がある。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地方債の現在高については、山辺中学校改築事業などに伴う借入等により平成２６年度に大幅な増額となっているが、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の借入抑制により平成２８年度以降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減少傾向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となっている。公営企業債等繰入見込額は、公共下水道事業特別会計における地方債の元利償還金に対する使用料の充当割合が高くなってきていることなどにより減少傾向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が続いている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。退職手当負担見込額は、職員採用の抑制等より職員数が減少傾向となっている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ことに加え</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、平成２６年度及び平成２８年度は大量の定年退職者によ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る低年齢化が進み、</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さらに減額となっている。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充当可能財源等の充当可能基金は、前述の大規模事業における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取崩しのために減額となり、それ以降は同程度の金額が続いていたが、清算金、寄付金の増及び事業精査の効果により、充当可能基金が増となっている。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結果、将来負担</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比率の分子が１，９３５百万円と前年度比５５４百万円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の大幅減</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地域福祉基金の微減傾向はあるものの、平成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は総じて</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歳入不足に伴う財源補てんへの対応</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も不必要となり、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の取り崩しの増により８百万円の減とはなっているものの、土地開発公社の清算並びに事業精査等に伴う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２３５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百万円の積み立ての増額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により、全体では前年度対比２００百万円の増額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となっている。基金全体の３分の１をふるさとづくり基金が占めているが、長期にわたり増減はなく利息のみの積み立てとなっている。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全国及び山形県内自治体と比較しても基金残高は低い状況が続いて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今後、さらに財政状況が厳しくなること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や各公共施設の老朽化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予想されるため、各基金の設立目的に沿った適切な管理・活用を図り、必要に応じて新たな基金の設立及び廃止等の検討・実施、余剰資金の運用など、これまで以上に基金の有効活用を積極的に検討し、計画的な財源確保に努め、安定的で持続可能な財政運営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全体の３分の２をふるさとづくり基金が占める状況が続いている。当該基金は、文化会館建設に向け平成初期に設立されたが、その後の当町を取り巻く環境、必要性及び財政状況の変化に伴い、事業実施には至っていない。ふるさと応援基金については、ふるさと応援寄付金に基づき設立されているが、町単独事業、地場産品による返礼品及び業務委託への支出に活用されている。その他の基金についても、各基金の目的に沿い各事業の事業実施に常時適切な活用が図ら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山辺温泉基金及び地域福祉基金が微増減で推移しているものの、その他特定目的基金全体としては増額傾向となっている。これは平成２８年度、平成２９年度ともに、周知拡大及び返礼品の種類増加等による主にふるさと応援基金の増額によるものであり、他の基金については大きな増減は見られ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制度の変更等に伴うその影響により、平成３０年度以降のふるさと応援基金の減額が危惧される。その他の基金については、大きな事業等の実施も予定されていないことから大きな増減は見込まれていない。今後も各基金の設立目的に沿った適切な管理・活用を図るとともに、必要に応じて新たな基金の設立及び廃止等を検討するなど、今後さらに基金の有効活用を検討し、計画的な財源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平成２２年度の７６２百万円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をピークに、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以降平成２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年度まで山辺中学校改築事業を始めとした大規模事業への充当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並びに歳入歳出の調整に伴い減少傾向にて推移しており、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７年度及び平成２８年度に歳出抑制効果により積み立てを実施することができたものの、平成２９年度には歳入不足への対応により９０百万円の取り崩しを実施しており、結果、平成２９年度においては、平成２６年度と同程度の４１３百万円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しかしながら、土地開発公社の解散に伴う清算金の発生、ふるさと応援寄付金の増、加えて事業精査並びに給与の独自削減の効果により、２００百万円以上の積み立てを実施することができた。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主に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年度間の財源の不均衡の調整や繰替運用などに活用を図っているものの、歳入不足に伴う財源補てんへの対応により減少傾向にあるため、</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今後も継続的に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これまで以上の歳入歳出の精査により、継続的な一定額の確保を図る。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平成２３年度までは２５０百万円程度であったが、平成２４年度の取り崩し実施以降、特段の積み立て及び取り崩しともに実施していないことから、利息のみの積み立てのため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、ほぼ</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増減はない。また、現在、当初予算では取り崩しにより歳入予算計上してはいるものの、前年度からの繰越金などにより、未実施の状況が続いている。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各年度の予算編成にあたり、適宜、歳入歳出の動向並びに公債費を踏まえた柔軟な活用を図るとともに、継続的に一定額（２００百万円程度）の確保を図る。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14,347
14,296
61.45
5,389,661
5,251,769
137,481
3,638,677
6,141,426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有形固定資産減価償却率は年々上昇しており、類似団体内平均値を２．０ポイント及び山形県平均値を３．８ポイント上回るなど高い水準にある。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平成２８年度に公共施設等総合管理計画が策定され、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町有施設等のすべてにおいて個別施設計画が策定される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予定である。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策定後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解消</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事業遂行に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向け、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施設の集約化・複合化や除去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等を推進する必要がある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endParaRPr>
        </a:p>
        <a:p>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4619444"/>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09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09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439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461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028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0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16056</xdr:rowOff>
    </xdr:from>
    <xdr:to>
      <xdr:col>23</xdr:col>
      <xdr:colOff>136525</xdr:colOff>
      <xdr:row>29</xdr:row>
      <xdr:rowOff>117656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4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38933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483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77742</xdr:rowOff>
    </xdr:from>
    <xdr:to>
      <xdr:col>19</xdr:col>
      <xdr:colOff>187325</xdr:colOff>
      <xdr:row>30</xdr:row>
      <xdr:rowOff>7892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29</xdr:row>
      <xdr:rowOff>128542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038906"/>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0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128542</xdr:rowOff>
    </xdr:from>
    <xdr:to>
      <xdr:col>19</xdr:col>
      <xdr:colOff>136525</xdr:colOff>
      <xdr:row>30</xdr:row>
      <xdr:rowOff>272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1005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24419</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486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主に平成２５年度から２７年度にかけて実施された山辺中学校改築事業に係る多額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の起債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発行が終了し、将来負担額は減少傾向にあるものの、税収の伸び悩みや類似団体と比較して充当可能基金残高が低い水準にあるため、債務償還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も類似団体内平均値</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を２２９．７ポイント上回る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など高い水準にある。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充当可能基金残高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の伸びなどにより、前年度と比較し１７２．２ポイント改善されており、引き続き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新規発行の抑制及び</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抑制に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4754210"/>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45294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475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28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53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528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59168</xdr:rowOff>
    </xdr:from>
    <xdr:to>
      <xdr:col>76</xdr:col>
      <xdr:colOff>73025</xdr:colOff>
      <xdr:row>29</xdr:row>
      <xdr:rowOff>160768</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50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82045</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488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24074</xdr:rowOff>
    </xdr:from>
    <xdr:to>
      <xdr:col>72</xdr:col>
      <xdr:colOff>123825</xdr:colOff>
      <xdr:row>28</xdr:row>
      <xdr:rowOff>125674</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4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74874</xdr:rowOff>
    </xdr:from>
    <xdr:to>
      <xdr:col>76</xdr:col>
      <xdr:colOff>22225</xdr:colOff>
      <xdr:row>29</xdr:row>
      <xdr:rowOff>109968</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084300" y="4875474"/>
          <a:ext cx="711200" cy="20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53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142201</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45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14,347
14,296
61.45
5,389,661
5,251,769
137,481
3,638,677
6,141,426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125730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435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20238</xdr:rowOff>
    </xdr:from>
    <xdr:to>
      <xdr:col>55</xdr:col>
      <xdr:colOff>50800</xdr:colOff>
      <xdr:row>40</xdr:row>
      <xdr:rowOff>121838</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6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106615</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7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24200</xdr:rowOff>
    </xdr:from>
    <xdr:to>
      <xdr:col>50</xdr:col>
      <xdr:colOff>165100</xdr:colOff>
      <xdr:row>40</xdr:row>
      <xdr:rowOff>125800</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68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71038</xdr:rowOff>
    </xdr:from>
    <xdr:to>
      <xdr:col>55</xdr:col>
      <xdr:colOff>0</xdr:colOff>
      <xdr:row>40</xdr:row>
      <xdr:rowOff>75000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6929038"/>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27000</xdr:rowOff>
    </xdr:from>
    <xdr:to>
      <xdr:col>46</xdr:col>
      <xdr:colOff>38100</xdr:colOff>
      <xdr:row>40</xdr:row>
      <xdr:rowOff>128600</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68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75000</xdr:rowOff>
    </xdr:from>
    <xdr:to>
      <xdr:col>50</xdr:col>
      <xdr:colOff>114300</xdr:colOff>
      <xdr:row>40</xdr:row>
      <xdr:rowOff>77800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6933000"/>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116927</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69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119727</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69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00000000-0008-0000-0E00-00009D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a:extLst>
            <a:ext uri="{FF2B5EF4-FFF2-40B4-BE49-F238E27FC236}">
              <a16:creationId xmlns:a16="http://schemas.microsoft.com/office/drawing/2014/main" id="{00000000-0008-0000-0E00-00009F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E00-0000A1000000}"/>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118671</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52251</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3797300" y="103065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83276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2908300" y="103392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94178</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E00-0000CE000000}"/>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E00-0000D000000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E00-0000D2000000}"/>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77308</xdr:rowOff>
    </xdr:from>
    <xdr:to>
      <xdr:col>55</xdr:col>
      <xdr:colOff>50800</xdr:colOff>
      <xdr:row>64</xdr:row>
      <xdr:rowOff>7458</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10426700" y="108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163685</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00000000-0008-0000-0E00-0000DD000000}"/>
            </a:ext>
          </a:extLst>
        </xdr:cNvPr>
        <xdr:cNvSpPr txBox="1"/>
      </xdr:nvSpPr>
      <xdr:spPr>
        <a:xfrm>
          <a:off x="10515600" y="107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78741</xdr:rowOff>
    </xdr:from>
    <xdr:to>
      <xdr:col>50</xdr:col>
      <xdr:colOff>165100</xdr:colOff>
      <xdr:row>64</xdr:row>
      <xdr:rowOff>8891</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9588500" y="108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128108</xdr:rowOff>
    </xdr:from>
    <xdr:to>
      <xdr:col>55</xdr:col>
      <xdr:colOff>0</xdr:colOff>
      <xdr:row>63</xdr:row>
      <xdr:rowOff>129541</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9639300" y="10929458"/>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79821</xdr:rowOff>
    </xdr:from>
    <xdr:to>
      <xdr:col>46</xdr:col>
      <xdr:colOff>38100</xdr:colOff>
      <xdr:row>64</xdr:row>
      <xdr:rowOff>9971</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8699500" y="108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129541</xdr:rowOff>
    </xdr:from>
    <xdr:to>
      <xdr:col>50</xdr:col>
      <xdr:colOff>114300</xdr:colOff>
      <xdr:row>63</xdr:row>
      <xdr:rowOff>130621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8750300" y="10930891"/>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9327095" y="1097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1098</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8450795" y="109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00000000-0008-0000-0E00-000000010000}"/>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a:extLst>
            <a:ext uri="{FF2B5EF4-FFF2-40B4-BE49-F238E27FC236}">
              <a16:creationId xmlns:a16="http://schemas.microsoft.com/office/drawing/2014/main" id="{00000000-0008-0000-0E00-000002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E00-000004010000}"/>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78122</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00000000-0008-0000-0E00-00000F010000}"/>
            </a:ext>
          </a:extLst>
        </xdr:cNvPr>
        <xdr:cNvSpPr txBox="1"/>
      </xdr:nvSpPr>
      <xdr:spPr>
        <a:xfrm>
          <a:off x="46736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3746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5714</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3797300" y="140379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36830</xdr:rowOff>
    </xdr:from>
    <xdr:to>
      <xdr:col>15</xdr:col>
      <xdr:colOff>101600</xdr:colOff>
      <xdr:row>78</xdr:row>
      <xdr:rowOff>138430</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2857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87630</xdr:rowOff>
    </xdr:from>
    <xdr:to>
      <xdr:col>19</xdr:col>
      <xdr:colOff>177800</xdr:colOff>
      <xdr:row>82</xdr:row>
      <xdr:rowOff>5714</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2908300" y="13460730"/>
          <a:ext cx="889000" cy="6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76" name="n_1ave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77" name="n_2ave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a:extLst>
            <a:ext uri="{FF2B5EF4-FFF2-40B4-BE49-F238E27FC236}">
              <a16:creationId xmlns:a16="http://schemas.microsoft.com/office/drawing/2014/main" id="{00000000-0008-0000-0E00-000016010000}"/>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47641</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154957</xdr:rowOff>
    </xdr:from>
    <xdr:ext cx="405111" cy="259045"/>
    <xdr:sp macro="" textlink="">
      <xdr:nvSpPr>
        <xdr:cNvPr id="280" name="n_2mainValue【公営住宅】&#10;有形固定資産減価償却率">
          <a:extLst>
            <a:ext uri="{FF2B5EF4-FFF2-40B4-BE49-F238E27FC236}">
              <a16:creationId xmlns:a16="http://schemas.microsoft.com/office/drawing/2014/main" id="{00000000-0008-0000-0E00-000018010000}"/>
            </a:ext>
          </a:extLst>
        </xdr:cNvPr>
        <xdr:cNvSpPr txBox="1"/>
      </xdr:nvSpPr>
      <xdr:spPr>
        <a:xfrm>
          <a:off x="2705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00000000-0008-0000-0E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a:extLst>
            <a:ext uri="{FF2B5EF4-FFF2-40B4-BE49-F238E27FC236}">
              <a16:creationId xmlns:a16="http://schemas.microsoft.com/office/drawing/2014/main" id="{00000000-0008-0000-0E00-000031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a:extLst>
            <a:ext uri="{FF2B5EF4-FFF2-40B4-BE49-F238E27FC236}">
              <a16:creationId xmlns:a16="http://schemas.microsoft.com/office/drawing/2014/main" id="{00000000-0008-0000-0E00-00003301000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09" name="【公営住宅】&#10;一人当たり面積平均値テキスト">
          <a:extLst>
            <a:ext uri="{FF2B5EF4-FFF2-40B4-BE49-F238E27FC236}">
              <a16:creationId xmlns:a16="http://schemas.microsoft.com/office/drawing/2014/main" id="{00000000-0008-0000-0E00-000035010000}"/>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122937</xdr:rowOff>
    </xdr:from>
    <xdr:to>
      <xdr:col>55</xdr:col>
      <xdr:colOff>50800</xdr:colOff>
      <xdr:row>86</xdr:row>
      <xdr:rowOff>53087</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04267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37864</xdr:rowOff>
    </xdr:from>
    <xdr:ext cx="469744" cy="259045"/>
    <xdr:sp macro="" textlink="">
      <xdr:nvSpPr>
        <xdr:cNvPr id="320" name="【公営住宅】&#10;一人当たり面積該当値テキスト">
          <a:extLst>
            <a:ext uri="{FF2B5EF4-FFF2-40B4-BE49-F238E27FC236}">
              <a16:creationId xmlns:a16="http://schemas.microsoft.com/office/drawing/2014/main" id="{00000000-0008-0000-0E00-000040010000}"/>
            </a:ext>
          </a:extLst>
        </xdr:cNvPr>
        <xdr:cNvSpPr txBox="1"/>
      </xdr:nvSpPr>
      <xdr:spPr>
        <a:xfrm>
          <a:off x="10515600" y="14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128651</xdr:rowOff>
    </xdr:from>
    <xdr:to>
      <xdr:col>50</xdr:col>
      <xdr:colOff>165100</xdr:colOff>
      <xdr:row>86</xdr:row>
      <xdr:rowOff>58801</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95885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2287</xdr:rowOff>
    </xdr:from>
    <xdr:to>
      <xdr:col>55</xdr:col>
      <xdr:colOff>0</xdr:colOff>
      <xdr:row>86</xdr:row>
      <xdr:rowOff>8001</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9639300" y="14746987"/>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134365</xdr:rowOff>
    </xdr:from>
    <xdr:to>
      <xdr:col>46</xdr:col>
      <xdr:colOff>38100</xdr:colOff>
      <xdr:row>86</xdr:row>
      <xdr:rowOff>64515</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8699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xdr:rowOff>
    </xdr:from>
    <xdr:to>
      <xdr:col>50</xdr:col>
      <xdr:colOff>114300</xdr:colOff>
      <xdr:row>86</xdr:row>
      <xdr:rowOff>13715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flipV="1">
          <a:off x="8750300" y="1475270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25" name="n_1aveValue【公営住宅】&#10;一人当たり面積">
          <a:extLst>
            <a:ext uri="{FF2B5EF4-FFF2-40B4-BE49-F238E27FC236}">
              <a16:creationId xmlns:a16="http://schemas.microsoft.com/office/drawing/2014/main" id="{00000000-0008-0000-0E00-00004501000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26" name="n_2aveValue【公営住宅】&#10;一人当たり面積">
          <a:extLst>
            <a:ext uri="{FF2B5EF4-FFF2-40B4-BE49-F238E27FC236}">
              <a16:creationId xmlns:a16="http://schemas.microsoft.com/office/drawing/2014/main" id="{00000000-0008-0000-0E00-000046010000}"/>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a:extLst>
            <a:ext uri="{FF2B5EF4-FFF2-40B4-BE49-F238E27FC236}">
              <a16:creationId xmlns:a16="http://schemas.microsoft.com/office/drawing/2014/main" id="{00000000-0008-0000-0E00-000047010000}"/>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49928</xdr:rowOff>
    </xdr:from>
    <xdr:ext cx="469744" cy="259045"/>
    <xdr:sp macro="" textlink="">
      <xdr:nvSpPr>
        <xdr:cNvPr id="328" name="n_1mainValue【公営住宅】&#10;一人当たり面積">
          <a:extLst>
            <a:ext uri="{FF2B5EF4-FFF2-40B4-BE49-F238E27FC236}">
              <a16:creationId xmlns:a16="http://schemas.microsoft.com/office/drawing/2014/main" id="{00000000-0008-0000-0E00-000048010000}"/>
            </a:ext>
          </a:extLst>
        </xdr:cNvPr>
        <xdr:cNvSpPr txBox="1"/>
      </xdr:nvSpPr>
      <xdr:spPr>
        <a:xfrm>
          <a:off x="939172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55642</xdr:rowOff>
    </xdr:from>
    <xdr:ext cx="469744" cy="259045"/>
    <xdr:sp macro="" textlink="">
      <xdr:nvSpPr>
        <xdr:cNvPr id="329" name="n_2mainValue【公営住宅】&#10;一人当たり面積">
          <a:extLst>
            <a:ext uri="{FF2B5EF4-FFF2-40B4-BE49-F238E27FC236}">
              <a16:creationId xmlns:a16="http://schemas.microsoft.com/office/drawing/2014/main" id="{00000000-0008-0000-0E00-000049010000}"/>
            </a:ext>
          </a:extLst>
        </xdr:cNvPr>
        <xdr:cNvSpPr txBox="1"/>
      </xdr:nvSpPr>
      <xdr:spPr>
        <a:xfrm>
          <a:off x="85154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00000000-0008-0000-0E00-00007401000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a:extLst>
            <a:ext uri="{FF2B5EF4-FFF2-40B4-BE49-F238E27FC236}">
              <a16:creationId xmlns:a16="http://schemas.microsoft.com/office/drawing/2014/main" id="{00000000-0008-0000-0E00-000076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00000000-0008-0000-0E00-000078010000}"/>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35197</xdr:rowOff>
    </xdr:from>
    <xdr:to>
      <xdr:col>85</xdr:col>
      <xdr:colOff>177800</xdr:colOff>
      <xdr:row>34</xdr:row>
      <xdr:rowOff>136797</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16268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58074</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00000000-0008-0000-0E00-000083010000}"/>
            </a:ext>
          </a:extLst>
        </xdr:cNvPr>
        <xdr:cNvSpPr txBox="1"/>
      </xdr:nvSpPr>
      <xdr:spPr>
        <a:xfrm>
          <a:off x="16357600"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110308</xdr:rowOff>
    </xdr:from>
    <xdr:to>
      <xdr:col>81</xdr:col>
      <xdr:colOff>101600</xdr:colOff>
      <xdr:row>35</xdr:row>
      <xdr:rowOff>40458</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5430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85997</xdr:rowOff>
    </xdr:from>
    <xdr:to>
      <xdr:col>85</xdr:col>
      <xdr:colOff>127000</xdr:colOff>
      <xdr:row>34</xdr:row>
      <xdr:rowOff>161108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5481300" y="591529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40096</xdr:rowOff>
    </xdr:from>
    <xdr:to>
      <xdr:col>76</xdr:col>
      <xdr:colOff>165100</xdr:colOff>
      <xdr:row>34</xdr:row>
      <xdr:rowOff>141696</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4541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90896</xdr:rowOff>
    </xdr:from>
    <xdr:to>
      <xdr:col>81</xdr:col>
      <xdr:colOff>50800</xdr:colOff>
      <xdr:row>34</xdr:row>
      <xdr:rowOff>161108</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4592300" y="592019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56985</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52660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158223</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4389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00000000-0008-0000-0E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00000000-0008-0000-0E00-0000A3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00000000-0008-0000-0E00-0000A5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00000000-0008-0000-0E00-0000A7010000}"/>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00000000-0008-0000-0E00-0000B2010000}"/>
            </a:ext>
          </a:extLst>
        </xdr:cNvPr>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21272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147066</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1323300" y="70027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147066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0434300" y="69753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17543</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10757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6268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130101</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E00-0000E5010000}"/>
            </a:ext>
          </a:extLst>
        </xdr:cNvPr>
        <xdr:cNvSpPr txBox="1"/>
      </xdr:nvSpPr>
      <xdr:spPr>
        <a:xfrm>
          <a:off x="16357600"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22678</xdr:rowOff>
    </xdr:from>
    <xdr:to>
      <xdr:col>81</xdr:col>
      <xdr:colOff>101600</xdr:colOff>
      <xdr:row>60</xdr:row>
      <xdr:rowOff>124278</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5430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31024</xdr:rowOff>
    </xdr:from>
    <xdr:to>
      <xdr:col>85</xdr:col>
      <xdr:colOff>127000</xdr:colOff>
      <xdr:row>60</xdr:row>
      <xdr:rowOff>73478</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5481300" y="1031802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4541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73478</xdr:rowOff>
    </xdr:from>
    <xdr:to>
      <xdr:col>81</xdr:col>
      <xdr:colOff>50800</xdr:colOff>
      <xdr:row>60</xdr:row>
      <xdr:rowOff>115933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4592300" y="103604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115405</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E00-0000ED010000}"/>
            </a:ext>
          </a:extLst>
        </xdr:cNvPr>
        <xdr:cNvSpPr txBox="1"/>
      </xdr:nvSpPr>
      <xdr:spPr>
        <a:xfrm>
          <a:off x="152660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E00-0000EE010000}"/>
            </a:ext>
          </a:extLst>
        </xdr:cNvPr>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00000000-0008-0000-0E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a:extLst>
            <a:ext uri="{FF2B5EF4-FFF2-40B4-BE49-F238E27FC236}">
              <a16:creationId xmlns:a16="http://schemas.microsoft.com/office/drawing/2014/main" id="{00000000-0008-0000-0E00-00000802000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a:extLst>
            <a:ext uri="{FF2B5EF4-FFF2-40B4-BE49-F238E27FC236}">
              <a16:creationId xmlns:a16="http://schemas.microsoft.com/office/drawing/2014/main" id="{00000000-0008-0000-0E00-00000A02000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24" name="【学校施設】&#10;一人当たり面積平均値テキスト">
          <a:extLst>
            <a:ext uri="{FF2B5EF4-FFF2-40B4-BE49-F238E27FC236}">
              <a16:creationId xmlns:a16="http://schemas.microsoft.com/office/drawing/2014/main" id="{00000000-0008-0000-0E00-00000C020000}"/>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129413</xdr:rowOff>
    </xdr:from>
    <xdr:to>
      <xdr:col>116</xdr:col>
      <xdr:colOff>114300</xdr:colOff>
      <xdr:row>62</xdr:row>
      <xdr:rowOff>59563</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221107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107840</xdr:rowOff>
    </xdr:from>
    <xdr:ext cx="469744" cy="259045"/>
    <xdr:sp macro="" textlink="">
      <xdr:nvSpPr>
        <xdr:cNvPr id="535" name="【学校施設】&#10;一人当たり面積該当値テキスト">
          <a:extLst>
            <a:ext uri="{FF2B5EF4-FFF2-40B4-BE49-F238E27FC236}">
              <a16:creationId xmlns:a16="http://schemas.microsoft.com/office/drawing/2014/main" id="{00000000-0008-0000-0E00-000017020000}"/>
            </a:ext>
          </a:extLst>
        </xdr:cNvPr>
        <xdr:cNvSpPr txBox="1"/>
      </xdr:nvSpPr>
      <xdr:spPr>
        <a:xfrm>
          <a:off x="22199600" y="105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147701</xdr:rowOff>
    </xdr:from>
    <xdr:to>
      <xdr:col>112</xdr:col>
      <xdr:colOff>38100</xdr:colOff>
      <xdr:row>62</xdr:row>
      <xdr:rowOff>77851</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1272500" y="106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8763</xdr:rowOff>
    </xdr:from>
    <xdr:to>
      <xdr:col>116</xdr:col>
      <xdr:colOff>63500</xdr:colOff>
      <xdr:row>62</xdr:row>
      <xdr:rowOff>27051</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21323300" y="1063866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156464</xdr:rowOff>
    </xdr:from>
    <xdr:to>
      <xdr:col>107</xdr:col>
      <xdr:colOff>101600</xdr:colOff>
      <xdr:row>62</xdr:row>
      <xdr:rowOff>86614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0383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27051</xdr:rowOff>
    </xdr:from>
    <xdr:to>
      <xdr:col>111</xdr:col>
      <xdr:colOff>177800</xdr:colOff>
      <xdr:row>62</xdr:row>
      <xdr:rowOff>35814</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20434300" y="1065695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40" name="n_1aveValue【学校施設】&#10;一人当たり面積">
          <a:extLst>
            <a:ext uri="{FF2B5EF4-FFF2-40B4-BE49-F238E27FC236}">
              <a16:creationId xmlns:a16="http://schemas.microsoft.com/office/drawing/2014/main" id="{00000000-0008-0000-0E00-00001C020000}"/>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41" name="n_2aveValue【学校施設】&#10;一人当たり面積">
          <a:extLst>
            <a:ext uri="{FF2B5EF4-FFF2-40B4-BE49-F238E27FC236}">
              <a16:creationId xmlns:a16="http://schemas.microsoft.com/office/drawing/2014/main" id="{00000000-0008-0000-0E00-00001D020000}"/>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a:extLst>
            <a:ext uri="{FF2B5EF4-FFF2-40B4-BE49-F238E27FC236}">
              <a16:creationId xmlns:a16="http://schemas.microsoft.com/office/drawing/2014/main" id="{00000000-0008-0000-0E00-00001E020000}"/>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68978</xdr:rowOff>
    </xdr:from>
    <xdr:ext cx="469744" cy="259045"/>
    <xdr:sp macro="" textlink="">
      <xdr:nvSpPr>
        <xdr:cNvPr id="543" name="n_1mainValue【学校施設】&#10;一人当たり面積">
          <a:extLst>
            <a:ext uri="{FF2B5EF4-FFF2-40B4-BE49-F238E27FC236}">
              <a16:creationId xmlns:a16="http://schemas.microsoft.com/office/drawing/2014/main" id="{00000000-0008-0000-0E00-00001F020000}"/>
            </a:ext>
          </a:extLst>
        </xdr:cNvPr>
        <xdr:cNvSpPr txBox="1"/>
      </xdr:nvSpPr>
      <xdr:spPr>
        <a:xfrm>
          <a:off x="21075727" y="106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77741</xdr:rowOff>
    </xdr:from>
    <xdr:ext cx="469744" cy="259045"/>
    <xdr:sp macro="" textlink="">
      <xdr:nvSpPr>
        <xdr:cNvPr id="544" name="n_2mainValue【学校施設】&#10;一人当たり面積">
          <a:extLst>
            <a:ext uri="{FF2B5EF4-FFF2-40B4-BE49-F238E27FC236}">
              <a16:creationId xmlns:a16="http://schemas.microsoft.com/office/drawing/2014/main" id="{00000000-0008-0000-0E00-000020020000}"/>
            </a:ext>
          </a:extLst>
        </xdr:cNvPr>
        <xdr:cNvSpPr txBox="1"/>
      </xdr:nvSpPr>
      <xdr:spPr>
        <a:xfrm>
          <a:off x="2019942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a:extLst>
            <a:ext uri="{FF2B5EF4-FFF2-40B4-BE49-F238E27FC236}">
              <a16:creationId xmlns:a16="http://schemas.microsoft.com/office/drawing/2014/main" id="{00000000-0008-0000-0E00-00004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87" name="【公民館】&#10;有形固定資産減価償却率最小値テキスト">
          <a:extLst>
            <a:ext uri="{FF2B5EF4-FFF2-40B4-BE49-F238E27FC236}">
              <a16:creationId xmlns:a16="http://schemas.microsoft.com/office/drawing/2014/main" id="{00000000-0008-0000-0E00-00004B020000}"/>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9" name="【公民館】&#10;有形固定資産減価償却率最大値テキスト">
          <a:extLst>
            <a:ext uri="{FF2B5EF4-FFF2-40B4-BE49-F238E27FC236}">
              <a16:creationId xmlns:a16="http://schemas.microsoft.com/office/drawing/2014/main" id="{00000000-0008-0000-0E00-00004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591" name="【公民館】&#10;有形固定資産減価償却率平均値テキスト">
          <a:extLst>
            <a:ext uri="{FF2B5EF4-FFF2-40B4-BE49-F238E27FC236}">
              <a16:creationId xmlns:a16="http://schemas.microsoft.com/office/drawing/2014/main" id="{00000000-0008-0000-0E00-00004F020000}"/>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147519</xdr:rowOff>
    </xdr:from>
    <xdr:ext cx="405111" cy="259045"/>
    <xdr:sp macro="" textlink="">
      <xdr:nvSpPr>
        <xdr:cNvPr id="602" name="【公民館】&#10;有形固定資産減価償却率該当値テキスト">
          <a:extLst>
            <a:ext uri="{FF2B5EF4-FFF2-40B4-BE49-F238E27FC236}">
              <a16:creationId xmlns:a16="http://schemas.microsoft.com/office/drawing/2014/main" id="{00000000-0008-0000-0E00-00005A020000}"/>
            </a:ext>
          </a:extLst>
        </xdr:cNvPr>
        <xdr:cNvSpPr txBox="1"/>
      </xdr:nvSpPr>
      <xdr:spPr>
        <a:xfrm>
          <a:off x="16357600"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89263</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5481300" y="1770779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131718</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4592300" y="177486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07" name="n_1aveValue【公民館】&#10;有形固定資産減価償却率">
          <a:extLst>
            <a:ext uri="{FF2B5EF4-FFF2-40B4-BE49-F238E27FC236}">
              <a16:creationId xmlns:a16="http://schemas.microsoft.com/office/drawing/2014/main" id="{00000000-0008-0000-0E00-00005F020000}"/>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08" name="n_2aveValue【公民館】&#10;有形固定資産減価償却率">
          <a:extLst>
            <a:ext uri="{FF2B5EF4-FFF2-40B4-BE49-F238E27FC236}">
              <a16:creationId xmlns:a16="http://schemas.microsoft.com/office/drawing/2014/main" id="{00000000-0008-0000-0E00-000060020000}"/>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09" name="n_3aveValue【公民館】&#10;有形固定資産減価償却率">
          <a:extLst>
            <a:ext uri="{FF2B5EF4-FFF2-40B4-BE49-F238E27FC236}">
              <a16:creationId xmlns:a16="http://schemas.microsoft.com/office/drawing/2014/main" id="{00000000-0008-0000-0E00-000061020000}"/>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131190</xdr:rowOff>
    </xdr:from>
    <xdr:ext cx="405111" cy="259045"/>
    <xdr:sp macro="" textlink="">
      <xdr:nvSpPr>
        <xdr:cNvPr id="610" name="n_1mainValue【公民館】&#10;有形固定資産減価償却率">
          <a:extLst>
            <a:ext uri="{FF2B5EF4-FFF2-40B4-BE49-F238E27FC236}">
              <a16:creationId xmlns:a16="http://schemas.microsoft.com/office/drawing/2014/main" id="{00000000-0008-0000-0E00-000062020000}"/>
            </a:ext>
          </a:extLst>
        </xdr:cNvPr>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2195</xdr:rowOff>
    </xdr:from>
    <xdr:ext cx="405111" cy="259045"/>
    <xdr:sp macro="" textlink="">
      <xdr:nvSpPr>
        <xdr:cNvPr id="611" name="n_2mainValue【公民館】&#10;有形固定資産減価償却率">
          <a:extLst>
            <a:ext uri="{FF2B5EF4-FFF2-40B4-BE49-F238E27FC236}">
              <a16:creationId xmlns:a16="http://schemas.microsoft.com/office/drawing/2014/main" id="{00000000-0008-0000-0E00-000063020000}"/>
            </a:ext>
          </a:extLst>
        </xdr:cNvPr>
        <xdr:cNvSpPr txBox="1"/>
      </xdr:nvSpPr>
      <xdr:spPr>
        <a:xfrm>
          <a:off x="14389744" y="178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a:extLst>
            <a:ext uri="{FF2B5EF4-FFF2-40B4-BE49-F238E27FC236}">
              <a16:creationId xmlns:a16="http://schemas.microsoft.com/office/drawing/2014/main" id="{00000000-0008-0000-0E00-00007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38" name="【公民館】&#10;一人当たり面積最小値テキスト">
          <a:extLst>
            <a:ext uri="{FF2B5EF4-FFF2-40B4-BE49-F238E27FC236}">
              <a16:creationId xmlns:a16="http://schemas.microsoft.com/office/drawing/2014/main" id="{00000000-0008-0000-0E00-00007E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40" name="【公民館】&#10;一人当たり面積最大値テキスト">
          <a:extLst>
            <a:ext uri="{FF2B5EF4-FFF2-40B4-BE49-F238E27FC236}">
              <a16:creationId xmlns:a16="http://schemas.microsoft.com/office/drawing/2014/main" id="{00000000-0008-0000-0E00-000080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42" name="【公民館】&#10;一人当たり面積平均値テキスト">
          <a:extLst>
            <a:ext uri="{FF2B5EF4-FFF2-40B4-BE49-F238E27FC236}">
              <a16:creationId xmlns:a16="http://schemas.microsoft.com/office/drawing/2014/main" id="{00000000-0008-0000-0E00-000082020000}"/>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152763</xdr:rowOff>
    </xdr:from>
    <xdr:to>
      <xdr:col>116</xdr:col>
      <xdr:colOff>114300</xdr:colOff>
      <xdr:row>104</xdr:row>
      <xdr:rowOff>82913</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22110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4190</xdr:rowOff>
    </xdr:from>
    <xdr:ext cx="469744" cy="259045"/>
    <xdr:sp macro="" textlink="">
      <xdr:nvSpPr>
        <xdr:cNvPr id="653" name="【公民館】&#10;一人当たり面積該当値テキスト">
          <a:extLst>
            <a:ext uri="{FF2B5EF4-FFF2-40B4-BE49-F238E27FC236}">
              <a16:creationId xmlns:a16="http://schemas.microsoft.com/office/drawing/2014/main" id="{00000000-0008-0000-0E00-00008D020000}"/>
            </a:ext>
          </a:extLst>
        </xdr:cNvPr>
        <xdr:cNvSpPr txBox="1"/>
      </xdr:nvSpPr>
      <xdr:spPr>
        <a:xfrm>
          <a:off x="22199600" y="176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98879</xdr:rowOff>
    </xdr:from>
    <xdr:to>
      <xdr:col>112</xdr:col>
      <xdr:colOff>38100</xdr:colOff>
      <xdr:row>107</xdr:row>
      <xdr:rowOff>29029</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21272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32113</xdr:rowOff>
    </xdr:from>
    <xdr:to>
      <xdr:col>116</xdr:col>
      <xdr:colOff>63500</xdr:colOff>
      <xdr:row>106</xdr:row>
      <xdr:rowOff>149679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1323300" y="17862913"/>
          <a:ext cx="8382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102144</xdr:rowOff>
    </xdr:from>
    <xdr:to>
      <xdr:col>107</xdr:col>
      <xdr:colOff>101600</xdr:colOff>
      <xdr:row>107</xdr:row>
      <xdr:rowOff>32294</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2038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149679</xdr:rowOff>
    </xdr:from>
    <xdr:to>
      <xdr:col>111</xdr:col>
      <xdr:colOff>177800</xdr:colOff>
      <xdr:row>106</xdr:row>
      <xdr:rowOff>152944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20434300" y="183233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58" name="n_1aveValue【公民館】&#10;一人当たり面積">
          <a:extLst>
            <a:ext uri="{FF2B5EF4-FFF2-40B4-BE49-F238E27FC236}">
              <a16:creationId xmlns:a16="http://schemas.microsoft.com/office/drawing/2014/main" id="{00000000-0008-0000-0E00-00009202000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59" name="n_2aveValue【公民館】&#10;一人当たり面積">
          <a:extLst>
            <a:ext uri="{FF2B5EF4-FFF2-40B4-BE49-F238E27FC236}">
              <a16:creationId xmlns:a16="http://schemas.microsoft.com/office/drawing/2014/main" id="{00000000-0008-0000-0E00-000093020000}"/>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60" name="n_3aveValue【公民館】&#10;一人当たり面積">
          <a:extLst>
            <a:ext uri="{FF2B5EF4-FFF2-40B4-BE49-F238E27FC236}">
              <a16:creationId xmlns:a16="http://schemas.microsoft.com/office/drawing/2014/main" id="{00000000-0008-0000-0E00-000094020000}"/>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20156</xdr:rowOff>
    </xdr:from>
    <xdr:ext cx="469744" cy="259045"/>
    <xdr:sp macro="" textlink="">
      <xdr:nvSpPr>
        <xdr:cNvPr id="661" name="n_1mainValue【公民館】&#10;一人当たり面積">
          <a:extLst>
            <a:ext uri="{FF2B5EF4-FFF2-40B4-BE49-F238E27FC236}">
              <a16:creationId xmlns:a16="http://schemas.microsoft.com/office/drawing/2014/main" id="{00000000-0008-0000-0E00-000095020000}"/>
            </a:ext>
          </a:extLst>
        </xdr:cNvPr>
        <xdr:cNvSpPr txBox="1"/>
      </xdr:nvSpPr>
      <xdr:spPr>
        <a:xfrm>
          <a:off x="21075727"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662" name="n_2mainValue【公民館】&#10;一人当たり面積">
          <a:extLst>
            <a:ext uri="{FF2B5EF4-FFF2-40B4-BE49-F238E27FC236}">
              <a16:creationId xmlns:a16="http://schemas.microsoft.com/office/drawing/2014/main" id="{00000000-0008-0000-0E00-000096020000}"/>
            </a:ext>
          </a:extLst>
        </xdr:cNvPr>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特に有形固定資産減価償却率が高くなっている施設は保育所であり、特に低くなっている施設は学校施設である。しかしながら、学校施設については、小学校</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校のうち２校</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有形固定資産減価償却率が７０％を超えていることや、同じく保育所においても、有形固定資産減価償却率８０％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数値となっていることなどから、大規模改修などの老朽化対策が必要な状況となっている。随時、詳細な内容も踏まえた個別施設計画の策定も進めて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おり、令和２年度にはほぼすべての公共施設等に関して策定される予定である。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策定後はこれらの計画に基づいた事業実施に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早急に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む必要がある。また、公営住宅については、平成２８年度及び平成２９年度に改築が実施されたことから、前年度の数値を大きく下回り、平成２９年度には有形固定資産減価償却率は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現在、公民館を除く</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施設において、一人当たり面積が類似団体内平均値を下回るなど、住民に対しては十分な状況とは言い難い面</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ものの、今後も</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予想される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なか、維持管理にかかる経費の増加</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や後年度に向けた老朽化への対応が懸念されるなど、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当町における適正な公共施設等の在り方について継続して協議・検討を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、施設の統廃合を含めた環境整備を推進する必要</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14,347
14,296
61.45
5,389,661
5,251,769
137,481
3,638,677
6,141,426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xdr:rowOff>
    </xdr:from>
    <xdr:to>
      <xdr:col>24</xdr:col>
      <xdr:colOff>114300</xdr:colOff>
      <xdr:row>58</xdr:row>
      <xdr:rowOff>102235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23512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51435</xdr:rowOff>
    </xdr:from>
    <xdr:to>
      <xdr:col>24</xdr:col>
      <xdr:colOff>63500</xdr:colOff>
      <xdr:row>58</xdr:row>
      <xdr:rowOff>97155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9955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92075</xdr:rowOff>
    </xdr:from>
    <xdr:to>
      <xdr:col>15</xdr:col>
      <xdr:colOff>101600</xdr:colOff>
      <xdr:row>59</xdr:row>
      <xdr:rowOff>22225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177800</xdr:colOff>
      <xdr:row>58</xdr:row>
      <xdr:rowOff>142875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10041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164482</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38752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705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F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F00-00007C00000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F00-00007E00000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F00-000080000000}"/>
            </a:ext>
          </a:extLst>
        </xdr:cNvPr>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81115</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F00-00008500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2557</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F00-00008E000000}"/>
            </a:ext>
          </a:extLst>
        </xdr:cNvPr>
        <xdr:cNvSpPr txBox="1"/>
      </xdr:nvSpPr>
      <xdr:spPr>
        <a:xfrm>
          <a:off x="10515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156573</xdr:rowOff>
    </xdr:from>
    <xdr:to>
      <xdr:col>50</xdr:col>
      <xdr:colOff>165100</xdr:colOff>
      <xdr:row>62</xdr:row>
      <xdr:rowOff>86723</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35923</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9639300" y="106603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699500" y="106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35923</xdr:rowOff>
    </xdr:from>
    <xdr:to>
      <xdr:col>50</xdr:col>
      <xdr:colOff>114300</xdr:colOff>
      <xdr:row>62</xdr:row>
      <xdr:rowOff>40277</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8750300" y="106658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103250</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F00-000093000000}"/>
            </a:ext>
          </a:extLst>
        </xdr:cNvPr>
        <xdr:cNvSpPr txBox="1"/>
      </xdr:nvSpPr>
      <xdr:spPr>
        <a:xfrm>
          <a:off x="9391727" y="103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F00-00009400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0" name="【保健センター・保健所】&#10;有形固定資産減価償却率グラフ枠">
          <a:extLst>
            <a:ext uri="{FF2B5EF4-FFF2-40B4-BE49-F238E27FC236}">
              <a16:creationId xmlns:a16="http://schemas.microsoft.com/office/drawing/2014/main" id="{00000000-0008-0000-0F00-0000DC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222" name="【保健センター・保健所】&#10;有形固定資産減価償却率最小値テキスト">
          <a:extLst>
            <a:ext uri="{FF2B5EF4-FFF2-40B4-BE49-F238E27FC236}">
              <a16:creationId xmlns:a16="http://schemas.microsoft.com/office/drawing/2014/main" id="{00000000-0008-0000-0F00-0000DE000000}"/>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224" name="【保健センター・保健所】&#10;有形固定資産減価償却率最大値テキスト">
          <a:extLst>
            <a:ext uri="{FF2B5EF4-FFF2-40B4-BE49-F238E27FC236}">
              <a16:creationId xmlns:a16="http://schemas.microsoft.com/office/drawing/2014/main" id="{00000000-0008-0000-0F00-0000E0000000}"/>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226" name="【保健センター・保健所】&#10;有形固定資産減価償却率平均値テキスト">
          <a:extLst>
            <a:ext uri="{FF2B5EF4-FFF2-40B4-BE49-F238E27FC236}">
              <a16:creationId xmlns:a16="http://schemas.microsoft.com/office/drawing/2014/main" id="{00000000-0008-0000-0F00-0000E2000000}"/>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229" name="n_1aveValue【保健センター・保健所】&#10;有形固定資産減価償却率">
          <a:extLst>
            <a:ext uri="{FF2B5EF4-FFF2-40B4-BE49-F238E27FC236}">
              <a16:creationId xmlns:a16="http://schemas.microsoft.com/office/drawing/2014/main" id="{00000000-0008-0000-0F00-0000E5000000}"/>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231" name="n_2aveValue【保健センター・保健所】&#10;有形固定資産減価償却率">
          <a:extLst>
            <a:ext uri="{FF2B5EF4-FFF2-40B4-BE49-F238E27FC236}">
              <a16:creationId xmlns:a16="http://schemas.microsoft.com/office/drawing/2014/main" id="{00000000-0008-0000-0F00-0000E700000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233" name="n_3aveValue【保健センター・保健所】&#10;有形固定資産減価償却率">
          <a:extLst>
            <a:ext uri="{FF2B5EF4-FFF2-40B4-BE49-F238E27FC236}">
              <a16:creationId xmlns:a16="http://schemas.microsoft.com/office/drawing/2014/main" id="{00000000-0008-0000-0F00-0000E9000000}"/>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118762</xdr:rowOff>
    </xdr:from>
    <xdr:ext cx="405111" cy="259045"/>
    <xdr:sp macro="" textlink="">
      <xdr:nvSpPr>
        <xdr:cNvPr id="240" name="【保健センター・保健所】&#10;有形固定資産減価償却率該当値テキスト">
          <a:extLst>
            <a:ext uri="{FF2B5EF4-FFF2-40B4-BE49-F238E27FC236}">
              <a16:creationId xmlns:a16="http://schemas.microsoft.com/office/drawing/2014/main" id="{00000000-0008-0000-0F00-0000F0000000}"/>
            </a:ext>
          </a:extLst>
        </xdr:cNvPr>
        <xdr:cNvSpPr txBox="1"/>
      </xdr:nvSpPr>
      <xdr:spPr>
        <a:xfrm>
          <a:off x="16357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xdr:rowOff>
    </xdr:from>
    <xdr:to>
      <xdr:col>81</xdr:col>
      <xdr:colOff>101600</xdr:colOff>
      <xdr:row>60</xdr:row>
      <xdr:rowOff>113665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543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62865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15481300" y="1026223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150495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14592300" y="103498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245" name="n_1mainValue【保健センター・保健所】&#10;有形固定資産減価償却率">
          <a:extLst>
            <a:ext uri="{FF2B5EF4-FFF2-40B4-BE49-F238E27FC236}">
              <a16:creationId xmlns:a16="http://schemas.microsoft.com/office/drawing/2014/main" id="{00000000-0008-0000-0F00-0000F500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46372</xdr:rowOff>
    </xdr:from>
    <xdr:ext cx="405111" cy="259045"/>
    <xdr:sp macro="" textlink="">
      <xdr:nvSpPr>
        <xdr:cNvPr id="246" name="n_2mainValue【保健センター・保健所】&#10;有形固定資産減価償却率">
          <a:extLst>
            <a:ext uri="{FF2B5EF4-FFF2-40B4-BE49-F238E27FC236}">
              <a16:creationId xmlns:a16="http://schemas.microsoft.com/office/drawing/2014/main" id="{00000000-0008-0000-0F00-0000F6000000}"/>
            </a:ext>
          </a:extLst>
        </xdr:cNvPr>
        <xdr:cNvSpPr txBox="1"/>
      </xdr:nvSpPr>
      <xdr:spPr>
        <a:xfrm>
          <a:off x="143897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7" name="【保健センター・保健所】&#10;一人当たり面積グラフ枠">
          <a:extLst>
            <a:ext uri="{FF2B5EF4-FFF2-40B4-BE49-F238E27FC236}">
              <a16:creationId xmlns:a16="http://schemas.microsoft.com/office/drawing/2014/main" id="{00000000-0008-0000-0F00-00000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269" name="【保健センター・保健所】&#10;一人当たり面積最小値テキスト">
          <a:extLst>
            <a:ext uri="{FF2B5EF4-FFF2-40B4-BE49-F238E27FC236}">
              <a16:creationId xmlns:a16="http://schemas.microsoft.com/office/drawing/2014/main" id="{00000000-0008-0000-0F00-00000D01000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271" name="【保健センター・保健所】&#10;一人当たり面積最大値テキスト">
          <a:extLst>
            <a:ext uri="{FF2B5EF4-FFF2-40B4-BE49-F238E27FC236}">
              <a16:creationId xmlns:a16="http://schemas.microsoft.com/office/drawing/2014/main" id="{00000000-0008-0000-0F00-00000F010000}"/>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273" name="【保健センター・保健所】&#10;一人当たり面積平均値テキスト">
          <a:extLst>
            <a:ext uri="{FF2B5EF4-FFF2-40B4-BE49-F238E27FC236}">
              <a16:creationId xmlns:a16="http://schemas.microsoft.com/office/drawing/2014/main" id="{00000000-0008-0000-0F00-000011010000}"/>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53357</xdr:rowOff>
    </xdr:from>
    <xdr:ext cx="469744" cy="259045"/>
    <xdr:sp macro="" textlink="">
      <xdr:nvSpPr>
        <xdr:cNvPr id="276" name="n_1aveValue【保健センター・保健所】&#10;一人当たり面積">
          <a:extLst>
            <a:ext uri="{FF2B5EF4-FFF2-40B4-BE49-F238E27FC236}">
              <a16:creationId xmlns:a16="http://schemas.microsoft.com/office/drawing/2014/main" id="{00000000-0008-0000-0F00-00001401000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278" name="n_2aveValue【保健センター・保健所】&#10;一人当たり面積">
          <a:extLst>
            <a:ext uri="{FF2B5EF4-FFF2-40B4-BE49-F238E27FC236}">
              <a16:creationId xmlns:a16="http://schemas.microsoft.com/office/drawing/2014/main" id="{00000000-0008-0000-0F00-000016010000}"/>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280" name="n_3aveValue【保健センター・保健所】&#10;一人当たり面積">
          <a:extLst>
            <a:ext uri="{FF2B5EF4-FFF2-40B4-BE49-F238E27FC236}">
              <a16:creationId xmlns:a16="http://schemas.microsoft.com/office/drawing/2014/main" id="{00000000-0008-0000-0F00-000018010000}"/>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22110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141241</xdr:rowOff>
    </xdr:from>
    <xdr:ext cx="469744" cy="259045"/>
    <xdr:sp macro="" textlink="">
      <xdr:nvSpPr>
        <xdr:cNvPr id="287" name="【保健センター・保健所】&#10;一人当たり面積該当値テキスト">
          <a:extLst>
            <a:ext uri="{FF2B5EF4-FFF2-40B4-BE49-F238E27FC236}">
              <a16:creationId xmlns:a16="http://schemas.microsoft.com/office/drawing/2014/main" id="{00000000-0008-0000-0F00-00001F010000}"/>
            </a:ext>
          </a:extLst>
        </xdr:cNvPr>
        <xdr:cNvSpPr txBox="1"/>
      </xdr:nvSpPr>
      <xdr:spPr>
        <a:xfrm>
          <a:off x="22199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127508</xdr:rowOff>
    </xdr:from>
    <xdr:to>
      <xdr:col>112</xdr:col>
      <xdr:colOff>38100</xdr:colOff>
      <xdr:row>61</xdr:row>
      <xdr:rowOff>57658</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21272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169164</xdr:rowOff>
    </xdr:from>
    <xdr:to>
      <xdr:col>116</xdr:col>
      <xdr:colOff>63500</xdr:colOff>
      <xdr:row>61</xdr:row>
      <xdr:rowOff>6858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21323300" y="10456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xdr:rowOff>
    </xdr:from>
    <xdr:to>
      <xdr:col>111</xdr:col>
      <xdr:colOff>177800</xdr:colOff>
      <xdr:row>61</xdr:row>
      <xdr:rowOff>11430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20434300" y="1046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74185</xdr:rowOff>
    </xdr:from>
    <xdr:ext cx="469744" cy="259045"/>
    <xdr:sp macro="" textlink="">
      <xdr:nvSpPr>
        <xdr:cNvPr id="292" name="n_1mainValue【保健センター・保健所】&#10;一人当たり面積">
          <a:extLst>
            <a:ext uri="{FF2B5EF4-FFF2-40B4-BE49-F238E27FC236}">
              <a16:creationId xmlns:a16="http://schemas.microsoft.com/office/drawing/2014/main" id="{00000000-0008-0000-0F00-000024010000}"/>
            </a:ext>
          </a:extLst>
        </xdr:cNvPr>
        <xdr:cNvSpPr txBox="1"/>
      </xdr:nvSpPr>
      <xdr:spPr>
        <a:xfrm>
          <a:off x="210757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293" name="n_2mainValue【保健センター・保健所】&#10;一人当たり面積">
          <a:extLst>
            <a:ext uri="{FF2B5EF4-FFF2-40B4-BE49-F238E27FC236}">
              <a16:creationId xmlns:a16="http://schemas.microsoft.com/office/drawing/2014/main" id="{00000000-0008-0000-0F00-000025010000}"/>
            </a:ext>
          </a:extLst>
        </xdr:cNvPr>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8" name="【消防施設】&#10;有形固定資産減価償却率グラフ枠">
          <a:extLst>
            <a:ext uri="{FF2B5EF4-FFF2-40B4-BE49-F238E27FC236}">
              <a16:creationId xmlns:a16="http://schemas.microsoft.com/office/drawing/2014/main" id="{00000000-0008-0000-0F00-00003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320" name="【消防施設】&#10;有形固定資産減価償却率最小値テキスト">
          <a:extLst>
            <a:ext uri="{FF2B5EF4-FFF2-40B4-BE49-F238E27FC236}">
              <a16:creationId xmlns:a16="http://schemas.microsoft.com/office/drawing/2014/main" id="{00000000-0008-0000-0F00-000040010000}"/>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322" name="【消防施設】&#10;有形固定資産減価償却率最大値テキスト">
          <a:extLst>
            <a:ext uri="{FF2B5EF4-FFF2-40B4-BE49-F238E27FC236}">
              <a16:creationId xmlns:a16="http://schemas.microsoft.com/office/drawing/2014/main" id="{00000000-0008-0000-0F00-000042010000}"/>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324" name="【消防施設】&#10;有形固定資産減価償却率平均値テキスト">
          <a:extLst>
            <a:ext uri="{FF2B5EF4-FFF2-40B4-BE49-F238E27FC236}">
              <a16:creationId xmlns:a16="http://schemas.microsoft.com/office/drawing/2014/main" id="{00000000-0008-0000-0F00-00004401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327" name="n_1aveValue【消防施設】&#10;有形固定資産減価償却率">
          <a:extLst>
            <a:ext uri="{FF2B5EF4-FFF2-40B4-BE49-F238E27FC236}">
              <a16:creationId xmlns:a16="http://schemas.microsoft.com/office/drawing/2014/main" id="{00000000-0008-0000-0F00-000047010000}"/>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329" name="n_2aveValue【消防施設】&#10;有形固定資産減価償却率">
          <a:extLst>
            <a:ext uri="{FF2B5EF4-FFF2-40B4-BE49-F238E27FC236}">
              <a16:creationId xmlns:a16="http://schemas.microsoft.com/office/drawing/2014/main" id="{00000000-0008-0000-0F00-00004901000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331" name="n_3aveValue【消防施設】&#10;有形固定資産減価償却率">
          <a:extLst>
            <a:ext uri="{FF2B5EF4-FFF2-40B4-BE49-F238E27FC236}">
              <a16:creationId xmlns:a16="http://schemas.microsoft.com/office/drawing/2014/main" id="{00000000-0008-0000-0F00-00004B01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39551</xdr:rowOff>
    </xdr:from>
    <xdr:to>
      <xdr:col>85</xdr:col>
      <xdr:colOff>177800</xdr:colOff>
      <xdr:row>79</xdr:row>
      <xdr:rowOff>141151</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62687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62428</xdr:rowOff>
    </xdr:from>
    <xdr:ext cx="405111" cy="259045"/>
    <xdr:sp macro="" textlink="">
      <xdr:nvSpPr>
        <xdr:cNvPr id="338" name="【消防施設】&#10;有形固定資産減価償却率該当値テキスト">
          <a:extLst>
            <a:ext uri="{FF2B5EF4-FFF2-40B4-BE49-F238E27FC236}">
              <a16:creationId xmlns:a16="http://schemas.microsoft.com/office/drawing/2014/main" id="{00000000-0008-0000-0F00-000052010000}"/>
            </a:ext>
          </a:extLst>
        </xdr:cNvPr>
        <xdr:cNvSpPr txBox="1"/>
      </xdr:nvSpPr>
      <xdr:spPr>
        <a:xfrm>
          <a:off x="16357600" y="1343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5430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90351</xdr:rowOff>
    </xdr:from>
    <xdr:to>
      <xdr:col>85</xdr:col>
      <xdr:colOff>127000</xdr:colOff>
      <xdr:row>79</xdr:row>
      <xdr:rowOff>131173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5481300" y="136349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121194</xdr:rowOff>
    </xdr:from>
    <xdr:to>
      <xdr:col>76</xdr:col>
      <xdr:colOff>165100</xdr:colOff>
      <xdr:row>80</xdr:row>
      <xdr:rowOff>51344</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4541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80</xdr:row>
      <xdr:rowOff>544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4592300" y="136757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27050</xdr:rowOff>
    </xdr:from>
    <xdr:ext cx="405111" cy="259045"/>
    <xdr:sp macro="" textlink="">
      <xdr:nvSpPr>
        <xdr:cNvPr id="343" name="n_1mainValue【消防施設】&#10;有形固定資産減価償却率">
          <a:extLst>
            <a:ext uri="{FF2B5EF4-FFF2-40B4-BE49-F238E27FC236}">
              <a16:creationId xmlns:a16="http://schemas.microsoft.com/office/drawing/2014/main" id="{00000000-0008-0000-0F00-000057010000}"/>
            </a:ext>
          </a:extLst>
        </xdr:cNvPr>
        <xdr:cNvSpPr txBox="1"/>
      </xdr:nvSpPr>
      <xdr:spPr>
        <a:xfrm>
          <a:off x="15266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67871</xdr:rowOff>
    </xdr:from>
    <xdr:ext cx="405111" cy="259045"/>
    <xdr:sp macro="" textlink="">
      <xdr:nvSpPr>
        <xdr:cNvPr id="344" name="n_2mainValue【消防施設】&#10;有形固定資産減価償却率">
          <a:extLst>
            <a:ext uri="{FF2B5EF4-FFF2-40B4-BE49-F238E27FC236}">
              <a16:creationId xmlns:a16="http://schemas.microsoft.com/office/drawing/2014/main" id="{00000000-0008-0000-0F00-000058010000}"/>
            </a:ext>
          </a:extLst>
        </xdr:cNvPr>
        <xdr:cNvSpPr txBox="1"/>
      </xdr:nvSpPr>
      <xdr:spPr>
        <a:xfrm>
          <a:off x="14389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5" name="【消防施設】&#10;一人当たり面積グラフ枠">
          <a:extLst>
            <a:ext uri="{FF2B5EF4-FFF2-40B4-BE49-F238E27FC236}">
              <a16:creationId xmlns:a16="http://schemas.microsoft.com/office/drawing/2014/main" id="{00000000-0008-0000-0F00-00006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367" name="【消防施設】&#10;一人当たり面積最小値テキスト">
          <a:extLst>
            <a:ext uri="{FF2B5EF4-FFF2-40B4-BE49-F238E27FC236}">
              <a16:creationId xmlns:a16="http://schemas.microsoft.com/office/drawing/2014/main" id="{00000000-0008-0000-0F00-00006F01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369" name="【消防施設】&#10;一人当たり面積最大値テキスト">
          <a:extLst>
            <a:ext uri="{FF2B5EF4-FFF2-40B4-BE49-F238E27FC236}">
              <a16:creationId xmlns:a16="http://schemas.microsoft.com/office/drawing/2014/main" id="{00000000-0008-0000-0F00-00007101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371" name="【消防施設】&#10;一人当たり面積平均値テキスト">
          <a:extLst>
            <a:ext uri="{FF2B5EF4-FFF2-40B4-BE49-F238E27FC236}">
              <a16:creationId xmlns:a16="http://schemas.microsoft.com/office/drawing/2014/main" id="{00000000-0008-0000-0F00-000073010000}"/>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374" name="n_1aveValue【消防施設】&#10;一人当たり面積">
          <a:extLst>
            <a:ext uri="{FF2B5EF4-FFF2-40B4-BE49-F238E27FC236}">
              <a16:creationId xmlns:a16="http://schemas.microsoft.com/office/drawing/2014/main" id="{00000000-0008-0000-0F00-00007601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376" name="n_2aveValue【消防施設】&#10;一人当たり面積">
          <a:extLst>
            <a:ext uri="{FF2B5EF4-FFF2-40B4-BE49-F238E27FC236}">
              <a16:creationId xmlns:a16="http://schemas.microsoft.com/office/drawing/2014/main" id="{00000000-0008-0000-0F00-00007801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378" name="n_3aveValue【消防施設】&#10;一人当たり面積">
          <a:extLst>
            <a:ext uri="{FF2B5EF4-FFF2-40B4-BE49-F238E27FC236}">
              <a16:creationId xmlns:a16="http://schemas.microsoft.com/office/drawing/2014/main" id="{00000000-0008-0000-0F00-00007A010000}"/>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385" name="【消防施設】&#10;一人当たり面積該当値テキスト">
          <a:extLst>
            <a:ext uri="{FF2B5EF4-FFF2-40B4-BE49-F238E27FC236}">
              <a16:creationId xmlns:a16="http://schemas.microsoft.com/office/drawing/2014/main" id="{00000000-0008-0000-0F00-000081010000}"/>
            </a:ext>
          </a:extLst>
        </xdr:cNvPr>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117602</xdr:rowOff>
    </xdr:from>
    <xdr:to>
      <xdr:col>112</xdr:col>
      <xdr:colOff>38100</xdr:colOff>
      <xdr:row>85</xdr:row>
      <xdr:rowOff>47752</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1272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168402</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1323300" y="145679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168402</xdr:rowOff>
    </xdr:from>
    <xdr:to>
      <xdr:col>111</xdr:col>
      <xdr:colOff>177800</xdr:colOff>
      <xdr:row>84</xdr:row>
      <xdr:rowOff>170687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0434300" y="1457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38879</xdr:rowOff>
    </xdr:from>
    <xdr:ext cx="469744" cy="259045"/>
    <xdr:sp macro="" textlink="">
      <xdr:nvSpPr>
        <xdr:cNvPr id="390" name="n_1mainValue【消防施設】&#10;一人当たり面積">
          <a:extLst>
            <a:ext uri="{FF2B5EF4-FFF2-40B4-BE49-F238E27FC236}">
              <a16:creationId xmlns:a16="http://schemas.microsoft.com/office/drawing/2014/main" id="{00000000-0008-0000-0F00-000086010000}"/>
            </a:ext>
          </a:extLst>
        </xdr:cNvPr>
        <xdr:cNvSpPr txBox="1"/>
      </xdr:nvSpPr>
      <xdr:spPr>
        <a:xfrm>
          <a:off x="21075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391" name="n_2mainValue【消防施設】&#10;一人当たり面積">
          <a:extLst>
            <a:ext uri="{FF2B5EF4-FFF2-40B4-BE49-F238E27FC236}">
              <a16:creationId xmlns:a16="http://schemas.microsoft.com/office/drawing/2014/main" id="{00000000-0008-0000-0F00-000087010000}"/>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6" name="【庁舎】&#10;有形固定資産減価償却率グラフ枠">
          <a:extLst>
            <a:ext uri="{FF2B5EF4-FFF2-40B4-BE49-F238E27FC236}">
              <a16:creationId xmlns:a16="http://schemas.microsoft.com/office/drawing/2014/main" id="{00000000-0008-0000-0F00-0000A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418" name="【庁舎】&#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20" name="【庁舎】&#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422" name="【庁舎】&#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25" name="n_1aveValue【庁舎】&#10;有形固定資産減価償却率">
          <a:extLst>
            <a:ext uri="{FF2B5EF4-FFF2-40B4-BE49-F238E27FC236}">
              <a16:creationId xmlns:a16="http://schemas.microsoft.com/office/drawing/2014/main" id="{00000000-0008-0000-0F00-0000A901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427" name="n_2aveValue【庁舎】&#10;有形固定資産減価償却率">
          <a:extLst>
            <a:ext uri="{FF2B5EF4-FFF2-40B4-BE49-F238E27FC236}">
              <a16:creationId xmlns:a16="http://schemas.microsoft.com/office/drawing/2014/main" id="{00000000-0008-0000-0F00-0000AB010000}"/>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429" name="n_3aveValue【庁舎】&#10;有形固定資産減価償却率">
          <a:extLst>
            <a:ext uri="{FF2B5EF4-FFF2-40B4-BE49-F238E27FC236}">
              <a16:creationId xmlns:a16="http://schemas.microsoft.com/office/drawing/2014/main" id="{00000000-0008-0000-0F00-0000AD01000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436" name="【庁舎】&#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25581</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5481300" y="179919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63137</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4592300" y="180278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67508</xdr:rowOff>
    </xdr:from>
    <xdr:ext cx="405111" cy="259045"/>
    <xdr:sp macro="" textlink="">
      <xdr:nvSpPr>
        <xdr:cNvPr id="441" name="n_1mainValue【庁舎】&#10;有形固定資産減価償却率">
          <a:extLst>
            <a:ext uri="{FF2B5EF4-FFF2-40B4-BE49-F238E27FC236}">
              <a16:creationId xmlns:a16="http://schemas.microsoft.com/office/drawing/2014/main" id="{00000000-0008-0000-0F00-0000B9010000}"/>
            </a:ext>
          </a:extLst>
        </xdr:cNvPr>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442" name="n_2mainValue【庁舎】&#10;有形固定資産減価償却率">
          <a:extLst>
            <a:ext uri="{FF2B5EF4-FFF2-40B4-BE49-F238E27FC236}">
              <a16:creationId xmlns:a16="http://schemas.microsoft.com/office/drawing/2014/main" id="{00000000-0008-0000-0F00-0000BA010000}"/>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5" name="【庁舎】&#10;一人当たり面積グラフ枠">
          <a:extLst>
            <a:ext uri="{FF2B5EF4-FFF2-40B4-BE49-F238E27FC236}">
              <a16:creationId xmlns:a16="http://schemas.microsoft.com/office/drawing/2014/main" id="{00000000-0008-0000-0F00-0000D1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467" name="【庁舎】&#10;一人当たり面積最小値テキスト">
          <a:extLst>
            <a:ext uri="{FF2B5EF4-FFF2-40B4-BE49-F238E27FC236}">
              <a16:creationId xmlns:a16="http://schemas.microsoft.com/office/drawing/2014/main" id="{00000000-0008-0000-0F00-0000D301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469" name="【庁舎】&#10;一人当たり面積最大値テキスト">
          <a:extLst>
            <a:ext uri="{FF2B5EF4-FFF2-40B4-BE49-F238E27FC236}">
              <a16:creationId xmlns:a16="http://schemas.microsoft.com/office/drawing/2014/main" id="{00000000-0008-0000-0F00-0000D501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471" name="【庁舎】&#10;一人当たり面積平均値テキスト">
          <a:extLst>
            <a:ext uri="{FF2B5EF4-FFF2-40B4-BE49-F238E27FC236}">
              <a16:creationId xmlns:a16="http://schemas.microsoft.com/office/drawing/2014/main" id="{00000000-0008-0000-0F00-0000D7010000}"/>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62247</xdr:rowOff>
    </xdr:from>
    <xdr:ext cx="469744" cy="259045"/>
    <xdr:sp macro="" textlink="">
      <xdr:nvSpPr>
        <xdr:cNvPr id="474" name="n_1aveValue【庁舎】&#10;一人当たり面積">
          <a:extLst>
            <a:ext uri="{FF2B5EF4-FFF2-40B4-BE49-F238E27FC236}">
              <a16:creationId xmlns:a16="http://schemas.microsoft.com/office/drawing/2014/main" id="{00000000-0008-0000-0F00-0000DA010000}"/>
            </a:ext>
          </a:extLst>
        </xdr:cNvPr>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35577</xdr:rowOff>
    </xdr:from>
    <xdr:ext cx="469744" cy="259045"/>
    <xdr:sp macro="" textlink="">
      <xdr:nvSpPr>
        <xdr:cNvPr id="476" name="n_2aveValue【庁舎】&#10;一人当たり面積">
          <a:extLst>
            <a:ext uri="{FF2B5EF4-FFF2-40B4-BE49-F238E27FC236}">
              <a16:creationId xmlns:a16="http://schemas.microsoft.com/office/drawing/2014/main" id="{00000000-0008-0000-0F00-0000DC010000}"/>
            </a:ext>
          </a:extLst>
        </xdr:cNvPr>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478" name="n_3aveValue【庁舎】&#10;一人当たり面積">
          <a:extLst>
            <a:ext uri="{FF2B5EF4-FFF2-40B4-BE49-F238E27FC236}">
              <a16:creationId xmlns:a16="http://schemas.microsoft.com/office/drawing/2014/main" id="{00000000-0008-0000-0F00-0000DE010000}"/>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3811</xdr:rowOff>
    </xdr:from>
    <xdr:to>
      <xdr:col>116</xdr:col>
      <xdr:colOff>114300</xdr:colOff>
      <xdr:row>105</xdr:row>
      <xdr:rowOff>105411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221107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26688</xdr:rowOff>
    </xdr:from>
    <xdr:ext cx="469744" cy="259045"/>
    <xdr:sp macro="" textlink="">
      <xdr:nvSpPr>
        <xdr:cNvPr id="485" name="【庁舎】&#10;一人当たり面積該当値テキスト">
          <a:extLst>
            <a:ext uri="{FF2B5EF4-FFF2-40B4-BE49-F238E27FC236}">
              <a16:creationId xmlns:a16="http://schemas.microsoft.com/office/drawing/2014/main" id="{00000000-0008-0000-0F00-0000E5010000}"/>
            </a:ext>
          </a:extLst>
        </xdr:cNvPr>
        <xdr:cNvSpPr txBox="1"/>
      </xdr:nvSpPr>
      <xdr:spPr>
        <a:xfrm>
          <a:off x="2219960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54611</xdr:rowOff>
    </xdr:from>
    <xdr:to>
      <xdr:col>116</xdr:col>
      <xdr:colOff>63500</xdr:colOff>
      <xdr:row>105</xdr:row>
      <xdr:rowOff>144780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1323300" y="18056861"/>
          <a:ext cx="8382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99061</xdr:rowOff>
    </xdr:from>
    <xdr:to>
      <xdr:col>107</xdr:col>
      <xdr:colOff>101600</xdr:colOff>
      <xdr:row>106</xdr:row>
      <xdr:rowOff>29211</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0383500" y="181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149861</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0434300" y="181470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490" name="n_1mainValue【庁舎】&#10;一人当たり面積">
          <a:extLst>
            <a:ext uri="{FF2B5EF4-FFF2-40B4-BE49-F238E27FC236}">
              <a16:creationId xmlns:a16="http://schemas.microsoft.com/office/drawing/2014/main" id="{00000000-0008-0000-0F00-0000EA01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45738</xdr:rowOff>
    </xdr:from>
    <xdr:ext cx="469744" cy="259045"/>
    <xdr:sp macro="" textlink="">
      <xdr:nvSpPr>
        <xdr:cNvPr id="491" name="n_2mainValue【庁舎】&#10;一人当たり面積">
          <a:extLst>
            <a:ext uri="{FF2B5EF4-FFF2-40B4-BE49-F238E27FC236}">
              <a16:creationId xmlns:a16="http://schemas.microsoft.com/office/drawing/2014/main" id="{00000000-0008-0000-0F00-0000EB010000}"/>
            </a:ext>
          </a:extLst>
        </xdr:cNvPr>
        <xdr:cNvSpPr txBox="1"/>
      </xdr:nvSpPr>
      <xdr:spPr>
        <a:xfrm>
          <a:off x="201994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類似団体と比較して該当施設すべてにおいて、有形固定資産減価償却率が高くなって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特に、体育館・プール及び消防施設で</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顕著である。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とりわけ体育館</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改修が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想定されるため、多額な支出が予想</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とされる。なお、消防施設については、有形固定資産減価償却率が７０％を超えているものの、当町は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消防・救急体制が非常備で、消防・救急業務を山形市に全面的に委託していることから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大規模施設は有しておらず、</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当町に存しているのは小規模な</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詰所のみである。また、消防団の再編成も進められていることから、適宜、計画的な改修は必要なものの全体的には減少傾向にある。庁舎については、本庁舎が平成１１年度に建設され、有形固定資産減価償却率も４０％にも満たないことから低い水準にあ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が、経年劣化により大規模改修の必要性も年々高まっている。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現時点ではほとんどの施設において、一人当たり面積が類似団体内平均値と同水準となっている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人口減少が進行するなか、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今後予想される老朽化に対する対応や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維持管理にかかる経費の増加等</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を踏まえ、</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並びに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詳細な内容も踏まえた個別施設計画</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基づいた事業実施に早急に取り組む必要があ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ると同時に、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当町における適正な</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在り方</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について継続して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協議</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・検討を図る必要がある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election activeCell="T2" sqref="T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5389661</v>
      </c>
      <c r="BO4" s="461"/>
      <c r="BP4" s="461"/>
      <c r="BQ4" s="461"/>
      <c r="BR4" s="461"/>
      <c r="BS4" s="461"/>
      <c r="BT4" s="461"/>
      <c r="BU4" s="462"/>
      <c r="BV4" s="460">
        <v>5683727</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3.8</v>
      </c>
      <c r="CU4" s="642"/>
      <c r="CV4" s="642"/>
      <c r="CW4" s="642"/>
      <c r="CX4" s="642"/>
      <c r="CY4" s="642"/>
      <c r="CZ4" s="642"/>
      <c r="DA4" s="643"/>
      <c r="DB4" s="641">
        <v>4.5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5251769</v>
      </c>
      <c r="BO5" s="466"/>
      <c r="BP5" s="466"/>
      <c r="BQ5" s="466"/>
      <c r="BR5" s="466"/>
      <c r="BS5" s="466"/>
      <c r="BT5" s="466"/>
      <c r="BU5" s="467"/>
      <c r="BV5" s="465">
        <v>5492877</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94.6</v>
      </c>
      <c r="CU5" s="436"/>
      <c r="CV5" s="436"/>
      <c r="CW5" s="436"/>
      <c r="CX5" s="436"/>
      <c r="CY5" s="436"/>
      <c r="CZ5" s="436"/>
      <c r="DA5" s="437"/>
      <c r="DB5" s="435">
        <v>95.5</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137892</v>
      </c>
      <c r="BO6" s="466"/>
      <c r="BP6" s="466"/>
      <c r="BQ6" s="466"/>
      <c r="BR6" s="466"/>
      <c r="BS6" s="466"/>
      <c r="BT6" s="466"/>
      <c r="BU6" s="467"/>
      <c r="BV6" s="465">
        <v>190850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99.3</v>
      </c>
      <c r="CU6" s="616"/>
      <c r="CV6" s="616"/>
      <c r="CW6" s="616"/>
      <c r="CX6" s="616"/>
      <c r="CY6" s="616"/>
      <c r="CZ6" s="616"/>
      <c r="DA6" s="617"/>
      <c r="DB6" s="615">
        <v>100.3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100</v>
      </c>
      <c r="AV7" s="523"/>
      <c r="AW7" s="523"/>
      <c r="AX7" s="523"/>
      <c r="AY7" s="445" t="s">
        <v>104</v>
      </c>
      <c r="AZ7" s="446"/>
      <c r="BA7" s="446"/>
      <c r="BB7" s="446"/>
      <c r="BC7" s="446"/>
      <c r="BD7" s="446"/>
      <c r="BE7" s="446"/>
      <c r="BF7" s="446"/>
      <c r="BG7" s="446"/>
      <c r="BH7" s="446"/>
      <c r="BI7" s="446"/>
      <c r="BJ7" s="446"/>
      <c r="BK7" s="446"/>
      <c r="BL7" s="446"/>
      <c r="BM7" s="447"/>
      <c r="BN7" s="465">
        <v>411</v>
      </c>
      <c r="BO7" s="466"/>
      <c r="BP7" s="466"/>
      <c r="BQ7" s="466"/>
      <c r="BR7" s="466"/>
      <c r="BS7" s="466"/>
      <c r="BT7" s="466"/>
      <c r="BU7" s="467"/>
      <c r="BV7" s="465">
        <v>27650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3638677</v>
      </c>
      <c r="CU7" s="466"/>
      <c r="CV7" s="466"/>
      <c r="CW7" s="466"/>
      <c r="CX7" s="466"/>
      <c r="CY7" s="466"/>
      <c r="CZ7" s="466"/>
      <c r="DA7" s="467"/>
      <c r="DB7" s="465">
        <v>3600778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100</v>
      </c>
      <c r="AV8" s="523"/>
      <c r="AW8" s="523"/>
      <c r="AX8" s="523"/>
      <c r="AY8" s="445" t="s">
        <v>107</v>
      </c>
      <c r="AZ8" s="446"/>
      <c r="BA8" s="446"/>
      <c r="BB8" s="446"/>
      <c r="BC8" s="446"/>
      <c r="BD8" s="446"/>
      <c r="BE8" s="446"/>
      <c r="BF8" s="446"/>
      <c r="BG8" s="446"/>
      <c r="BH8" s="446"/>
      <c r="BI8" s="446"/>
      <c r="BJ8" s="446"/>
      <c r="BK8" s="446"/>
      <c r="BL8" s="446"/>
      <c r="BM8" s="447"/>
      <c r="BN8" s="465">
        <v>137481</v>
      </c>
      <c r="BO8" s="466"/>
      <c r="BP8" s="466"/>
      <c r="BQ8" s="466"/>
      <c r="BR8" s="466"/>
      <c r="BS8" s="466"/>
      <c r="BT8" s="466"/>
      <c r="BU8" s="467"/>
      <c r="BV8" s="465">
        <v>163200</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0.38</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14369</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-25719</v>
      </c>
      <c r="BO9" s="466"/>
      <c r="BP9" s="466"/>
      <c r="BQ9" s="466"/>
      <c r="BR9" s="466"/>
      <c r="BS9" s="466"/>
      <c r="BT9" s="466"/>
      <c r="BU9" s="467"/>
      <c r="BV9" s="465">
        <v>-20433</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17</v>
      </c>
      <c r="CU9" s="436"/>
      <c r="CV9" s="436"/>
      <c r="CW9" s="436"/>
      <c r="CX9" s="436"/>
      <c r="CY9" s="436"/>
      <c r="CZ9" s="436"/>
      <c r="DA9" s="437"/>
      <c r="DB9" s="435">
        <v>15.6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15139</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92</v>
      </c>
      <c r="AV10" s="523"/>
      <c r="AW10" s="523"/>
      <c r="AX10" s="523"/>
      <c r="AY10" s="445" t="s">
        <v>118</v>
      </c>
      <c r="AZ10" s="446"/>
      <c r="BA10" s="446"/>
      <c r="BB10" s="446"/>
      <c r="BC10" s="446"/>
      <c r="BD10" s="446"/>
      <c r="BE10" s="446"/>
      <c r="BF10" s="446"/>
      <c r="BG10" s="446"/>
      <c r="BH10" s="446"/>
      <c r="BI10" s="446"/>
      <c r="BJ10" s="446"/>
      <c r="BK10" s="446"/>
      <c r="BL10" s="446"/>
      <c r="BM10" s="447"/>
      <c r="BN10" s="465">
        <v>234523</v>
      </c>
      <c r="BO10" s="466"/>
      <c r="BP10" s="466"/>
      <c r="BQ10" s="466"/>
      <c r="BR10" s="466"/>
      <c r="BS10" s="466"/>
      <c r="BT10" s="466"/>
      <c r="BU10" s="467"/>
      <c r="BV10" s="465">
        <v>81</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92</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14347</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90000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14296</v>
      </c>
      <c r="S13" s="569"/>
      <c r="T13" s="569"/>
      <c r="U13" s="569"/>
      <c r="V13" s="570"/>
      <c r="W13" s="556" t="s">
        <v>136</v>
      </c>
      <c r="X13" s="478"/>
      <c r="Y13" s="478"/>
      <c r="Z13" s="478"/>
      <c r="AA13" s="478"/>
      <c r="AB13" s="479"/>
      <c r="AC13" s="441">
        <v>435</v>
      </c>
      <c r="AD13" s="442"/>
      <c r="AE13" s="442"/>
      <c r="AF13" s="442"/>
      <c r="AG13" s="443"/>
      <c r="AH13" s="441">
        <v>574</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208804</v>
      </c>
      <c r="BO13" s="466"/>
      <c r="BP13" s="466"/>
      <c r="BQ13" s="466"/>
      <c r="BR13" s="466"/>
      <c r="BS13" s="466"/>
      <c r="BT13" s="466"/>
      <c r="BU13" s="467"/>
      <c r="BV13" s="465">
        <v>-110352</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10.5</v>
      </c>
      <c r="CU13" s="436"/>
      <c r="CV13" s="436"/>
      <c r="CW13" s="436"/>
      <c r="CX13" s="436"/>
      <c r="CY13" s="436"/>
      <c r="CZ13" s="436"/>
      <c r="DA13" s="437"/>
      <c r="DB13" s="435">
        <v>9.6999999999999993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14521</v>
      </c>
      <c r="S14" s="569"/>
      <c r="T14" s="569"/>
      <c r="U14" s="569"/>
      <c r="V14" s="570"/>
      <c r="W14" s="571"/>
      <c r="X14" s="481"/>
      <c r="Y14" s="481"/>
      <c r="Z14" s="481"/>
      <c r="AA14" s="481"/>
      <c r="AB14" s="482"/>
      <c r="AC14" s="561">
        <v>6.3</v>
      </c>
      <c r="AD14" s="562"/>
      <c r="AE14" s="562"/>
      <c r="AF14" s="562"/>
      <c r="AG14" s="563"/>
      <c r="AH14" s="561">
        <v>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61.3</v>
      </c>
      <c r="CU14" s="573"/>
      <c r="CV14" s="573"/>
      <c r="CW14" s="573"/>
      <c r="CX14" s="573"/>
      <c r="CY14" s="573"/>
      <c r="CZ14" s="573"/>
      <c r="DA14" s="574"/>
      <c r="DB14" s="572">
        <v>79.400000000000006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14477</v>
      </c>
      <c r="S15" s="569"/>
      <c r="T15" s="569"/>
      <c r="U15" s="569"/>
      <c r="V15" s="570"/>
      <c r="W15" s="556" t="s">
        <v>144</v>
      </c>
      <c r="X15" s="478"/>
      <c r="Y15" s="478"/>
      <c r="Z15" s="478"/>
      <c r="AA15" s="478"/>
      <c r="AB15" s="479"/>
      <c r="AC15" s="441">
        <v>2202</v>
      </c>
      <c r="AD15" s="442"/>
      <c r="AE15" s="442"/>
      <c r="AF15" s="442"/>
      <c r="AG15" s="443"/>
      <c r="AH15" s="441">
        <v>2252</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1242659</v>
      </c>
      <c r="BO15" s="461"/>
      <c r="BP15" s="461"/>
      <c r="BQ15" s="461"/>
      <c r="BR15" s="461"/>
      <c r="BS15" s="461"/>
      <c r="BT15" s="461"/>
      <c r="BU15" s="462"/>
      <c r="BV15" s="460">
        <v>1217327</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32</v>
      </c>
      <c r="AD16" s="562"/>
      <c r="AE16" s="562"/>
      <c r="AF16" s="562"/>
      <c r="AG16" s="563"/>
      <c r="AH16" s="561">
        <v>31.2</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3151401</v>
      </c>
      <c r="BO16" s="466"/>
      <c r="BP16" s="466"/>
      <c r="BQ16" s="466"/>
      <c r="BR16" s="466"/>
      <c r="BS16" s="466"/>
      <c r="BT16" s="466"/>
      <c r="BU16" s="467"/>
      <c r="BV16" s="465">
        <v>3120532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4240</v>
      </c>
      <c r="AD17" s="442"/>
      <c r="AE17" s="442"/>
      <c r="AF17" s="442"/>
      <c r="AG17" s="443"/>
      <c r="AH17" s="441">
        <v>4388</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1552905</v>
      </c>
      <c r="BO17" s="466"/>
      <c r="BP17" s="466"/>
      <c r="BQ17" s="466"/>
      <c r="BR17" s="466"/>
      <c r="BS17" s="466"/>
      <c r="BT17" s="466"/>
      <c r="BU17" s="467"/>
      <c r="BV17" s="465">
        <v>1523954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61.45</v>
      </c>
      <c r="M18" s="530"/>
      <c r="N18" s="530"/>
      <c r="O18" s="530"/>
      <c r="P18" s="530"/>
      <c r="Q18" s="530"/>
      <c r="R18" s="531"/>
      <c r="S18" s="531"/>
      <c r="T18" s="531"/>
      <c r="U18" s="531"/>
      <c r="V18" s="532"/>
      <c r="W18" s="546"/>
      <c r="X18" s="547"/>
      <c r="Y18" s="547"/>
      <c r="Z18" s="547"/>
      <c r="AA18" s="547"/>
      <c r="AB18" s="557"/>
      <c r="AC18" s="429">
        <v>61.7</v>
      </c>
      <c r="AD18" s="430"/>
      <c r="AE18" s="430"/>
      <c r="AF18" s="430"/>
      <c r="AG18" s="533"/>
      <c r="AH18" s="429">
        <v>60.8</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3483197</v>
      </c>
      <c r="BO18" s="466"/>
      <c r="BP18" s="466"/>
      <c r="BQ18" s="466"/>
      <c r="BR18" s="466"/>
      <c r="BS18" s="466"/>
      <c r="BT18" s="466"/>
      <c r="BU18" s="467"/>
      <c r="BV18" s="465">
        <v>3493698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234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4113598</v>
      </c>
      <c r="BO19" s="466"/>
      <c r="BP19" s="466"/>
      <c r="BQ19" s="466"/>
      <c r="BR19" s="466"/>
      <c r="BS19" s="466"/>
      <c r="BT19" s="466"/>
      <c r="BU19" s="467"/>
      <c r="BV19" s="465">
        <v>4120829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4440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6141426</v>
      </c>
      <c r="BO23" s="466"/>
      <c r="BP23" s="466"/>
      <c r="BQ23" s="466"/>
      <c r="BR23" s="466"/>
      <c r="BS23" s="466"/>
      <c r="BT23" s="466"/>
      <c r="BU23" s="467"/>
      <c r="BV23" s="465">
        <v>6574037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5740</v>
      </c>
      <c r="R24" s="442"/>
      <c r="S24" s="442"/>
      <c r="T24" s="442"/>
      <c r="U24" s="442"/>
      <c r="V24" s="443"/>
      <c r="W24" s="507"/>
      <c r="X24" s="498"/>
      <c r="Y24" s="499"/>
      <c r="Z24" s="438" t="s">
        <v>168</v>
      </c>
      <c r="AA24" s="439"/>
      <c r="AB24" s="439"/>
      <c r="AC24" s="439"/>
      <c r="AD24" s="439"/>
      <c r="AE24" s="439"/>
      <c r="AF24" s="439"/>
      <c r="AG24" s="440"/>
      <c r="AH24" s="441">
        <v>107</v>
      </c>
      <c r="AI24" s="442"/>
      <c r="AJ24" s="442"/>
      <c r="AK24" s="442"/>
      <c r="AL24" s="443"/>
      <c r="AM24" s="441">
        <v>323247</v>
      </c>
      <c r="AN24" s="442"/>
      <c r="AO24" s="442"/>
      <c r="AP24" s="442"/>
      <c r="AQ24" s="442"/>
      <c r="AR24" s="443"/>
      <c r="AS24" s="441">
        <v>3021</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2643072</v>
      </c>
      <c r="BO24" s="466"/>
      <c r="BP24" s="466"/>
      <c r="BQ24" s="466"/>
      <c r="BR24" s="466"/>
      <c r="BS24" s="466"/>
      <c r="BT24" s="466"/>
      <c r="BU24" s="467"/>
      <c r="BV24" s="465">
        <v>2920136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5715</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172</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149239</v>
      </c>
      <c r="BO25" s="461"/>
      <c r="BP25" s="461"/>
      <c r="BQ25" s="461"/>
      <c r="BR25" s="461"/>
      <c r="BS25" s="461"/>
      <c r="BT25" s="461"/>
      <c r="BU25" s="462"/>
      <c r="BV25" s="460">
        <v>229078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5382</v>
      </c>
      <c r="R26" s="442"/>
      <c r="S26" s="442"/>
      <c r="T26" s="442"/>
      <c r="U26" s="442"/>
      <c r="V26" s="443"/>
      <c r="W26" s="507"/>
      <c r="X26" s="498"/>
      <c r="Y26" s="499"/>
      <c r="Z26" s="438" t="s">
        <v>175</v>
      </c>
      <c r="AA26" s="520"/>
      <c r="AB26" s="520"/>
      <c r="AC26" s="520"/>
      <c r="AD26" s="520"/>
      <c r="AE26" s="520"/>
      <c r="AF26" s="520"/>
      <c r="AG26" s="521"/>
      <c r="AH26" s="441">
        <v>10</v>
      </c>
      <c r="AI26" s="442"/>
      <c r="AJ26" s="442"/>
      <c r="AK26" s="442"/>
      <c r="AL26" s="443"/>
      <c r="AM26" s="441">
        <v>34490</v>
      </c>
      <c r="AN26" s="442"/>
      <c r="AO26" s="442"/>
      <c r="AP26" s="442"/>
      <c r="AQ26" s="442"/>
      <c r="AR26" s="443"/>
      <c r="AS26" s="441">
        <v>3449</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172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3100</v>
      </c>
      <c r="R27" s="442"/>
      <c r="S27" s="442"/>
      <c r="T27" s="442"/>
      <c r="U27" s="442"/>
      <c r="V27" s="443"/>
      <c r="W27" s="507"/>
      <c r="X27" s="498"/>
      <c r="Y27" s="499"/>
      <c r="Z27" s="438" t="s">
        <v>178</v>
      </c>
      <c r="AA27" s="439"/>
      <c r="AB27" s="439"/>
      <c r="AC27" s="439"/>
      <c r="AD27" s="439"/>
      <c r="AE27" s="439"/>
      <c r="AF27" s="439"/>
      <c r="AG27" s="440"/>
      <c r="AH27" s="441">
        <v>1</v>
      </c>
      <c r="AI27" s="442"/>
      <c r="AJ27" s="442"/>
      <c r="AK27" s="442"/>
      <c r="AL27" s="443"/>
      <c r="AM27" s="441" t="s">
        <v>179</v>
      </c>
      <c r="AN27" s="442"/>
      <c r="AO27" s="442"/>
      <c r="AP27" s="442"/>
      <c r="AQ27" s="442"/>
      <c r="AR27" s="443"/>
      <c r="AS27" s="441" t="s">
        <v>179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245113</v>
      </c>
      <c r="BO27" s="469"/>
      <c r="BP27" s="469"/>
      <c r="BQ27" s="469"/>
      <c r="BR27" s="469"/>
      <c r="BS27" s="469"/>
      <c r="BT27" s="469"/>
      <c r="BU27" s="470"/>
      <c r="BV27" s="468">
        <v>245104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2550</v>
      </c>
      <c r="R28" s="442"/>
      <c r="S28" s="442"/>
      <c r="T28" s="442"/>
      <c r="U28" s="442"/>
      <c r="V28" s="443"/>
      <c r="W28" s="507"/>
      <c r="X28" s="498"/>
      <c r="Y28" s="499"/>
      <c r="Z28" s="438" t="s">
        <v>182</v>
      </c>
      <c r="AA28" s="439"/>
      <c r="AB28" s="439"/>
      <c r="AC28" s="439"/>
      <c r="AD28" s="439"/>
      <c r="AE28" s="439"/>
      <c r="AF28" s="439"/>
      <c r="AG28" s="440"/>
      <c r="AH28" s="441" t="s">
        <v>172</v>
      </c>
      <c r="AI28" s="442"/>
      <c r="AJ28" s="442"/>
      <c r="AK28" s="442"/>
      <c r="AL28" s="443"/>
      <c r="AM28" s="441" t="s">
        <v>172</v>
      </c>
      <c r="AN28" s="442"/>
      <c r="AO28" s="442"/>
      <c r="AP28" s="442"/>
      <c r="AQ28" s="442"/>
      <c r="AR28" s="443"/>
      <c r="AS28" s="441" t="s">
        <v>172</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647787</v>
      </c>
      <c r="BO28" s="461"/>
      <c r="BP28" s="461"/>
      <c r="BQ28" s="461"/>
      <c r="BR28" s="461"/>
      <c r="BS28" s="461"/>
      <c r="BT28" s="461"/>
      <c r="BU28" s="462"/>
      <c r="BV28" s="460">
        <v>413264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10</v>
      </c>
      <c r="M29" s="442"/>
      <c r="N29" s="442"/>
      <c r="O29" s="442"/>
      <c r="P29" s="443"/>
      <c r="Q29" s="441">
        <v>2400</v>
      </c>
      <c r="R29" s="442"/>
      <c r="S29" s="442"/>
      <c r="T29" s="442"/>
      <c r="U29" s="442"/>
      <c r="V29" s="443"/>
      <c r="W29" s="508"/>
      <c r="X29" s="509"/>
      <c r="Y29" s="510"/>
      <c r="Z29" s="438" t="s">
        <v>185</v>
      </c>
      <c r="AA29" s="439"/>
      <c r="AB29" s="439"/>
      <c r="AC29" s="439"/>
      <c r="AD29" s="439"/>
      <c r="AE29" s="439"/>
      <c r="AF29" s="439"/>
      <c r="AG29" s="440"/>
      <c r="AH29" s="441">
        <v>108</v>
      </c>
      <c r="AI29" s="442"/>
      <c r="AJ29" s="442"/>
      <c r="AK29" s="442"/>
      <c r="AL29" s="443"/>
      <c r="AM29" s="441">
        <v>327433</v>
      </c>
      <c r="AN29" s="442"/>
      <c r="AO29" s="442"/>
      <c r="AP29" s="442"/>
      <c r="AQ29" s="442"/>
      <c r="AR29" s="443"/>
      <c r="AS29" s="441">
        <v>3032</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150386</v>
      </c>
      <c r="BO29" s="466"/>
      <c r="BP29" s="466"/>
      <c r="BQ29" s="466"/>
      <c r="BR29" s="466"/>
      <c r="BS29" s="466"/>
      <c r="BT29" s="466"/>
      <c r="BU29" s="467"/>
      <c r="BV29" s="465">
        <v>149320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94.2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780925</v>
      </c>
      <c r="BO30" s="469"/>
      <c r="BP30" s="469"/>
      <c r="BQ30" s="469"/>
      <c r="BR30" s="469"/>
      <c r="BS30" s="469"/>
      <c r="BT30" s="469"/>
      <c r="BU30" s="470"/>
      <c r="BV30" s="468">
        <v>785328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山辺町国民健康保険特別会計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山辺町公共下水道事業特別会計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山形県消防補償等組合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山辺町介護保険特別会計（保険事業）</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山辺町簡易水道等特別会計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山形県自治会館管理組合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山辺町後期高齢者医療特別会計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山形県市町村職員退職手当組合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山形広域環境事務組合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山形県市町村交通災害共済組合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山形県後期高齢者医療広域連合（普通会計分）</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山形県後期高齢者医療広域連合（事業会計分）</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最上川中部水道企業団</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90n9/3HbMjduOQPKcBXgDoCDcUSsHtdKbOVuGmBsbwozNzosUcZTsXb3gOv5iQ+xagFcQDglKcDEmuCzeKsCw==" saltValue="3/dVawqrSqZFmP52d4NZ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1249513</v>
      </c>
      <c r="S5" s="727"/>
      <c r="T5" s="727"/>
      <c r="U5" s="727"/>
      <c r="V5" s="727"/>
      <c r="W5" s="727"/>
      <c r="X5" s="727"/>
      <c r="Y5" s="773"/>
      <c r="Z5" s="791">
        <v>23.2</v>
      </c>
      <c r="AA5" s="791"/>
      <c r="AB5" s="791"/>
      <c r="AC5" s="791"/>
      <c r="AD5" s="792">
        <v>1249513</v>
      </c>
      <c r="AE5" s="792"/>
      <c r="AF5" s="792"/>
      <c r="AG5" s="792"/>
      <c r="AH5" s="792"/>
      <c r="AI5" s="792"/>
      <c r="AJ5" s="792"/>
      <c r="AK5" s="792"/>
      <c r="AL5" s="774">
        <v>35.6</v>
      </c>
      <c r="AM5" s="743"/>
      <c r="AN5" s="743"/>
      <c r="AO5" s="775"/>
      <c r="AP5" s="760" t="s">
        <v>223</v>
      </c>
      <c r="AQ5" s="761"/>
      <c r="AR5" s="761"/>
      <c r="AS5" s="761"/>
      <c r="AT5" s="761"/>
      <c r="AU5" s="761"/>
      <c r="AV5" s="761"/>
      <c r="AW5" s="761"/>
      <c r="AX5" s="761"/>
      <c r="AY5" s="761"/>
      <c r="AZ5" s="761"/>
      <c r="BA5" s="761"/>
      <c r="BB5" s="761"/>
      <c r="BC5" s="761"/>
      <c r="BD5" s="761"/>
      <c r="BE5" s="761"/>
      <c r="BF5" s="762"/>
      <c r="BG5" s="661">
        <v>1228517</v>
      </c>
      <c r="BH5" s="664"/>
      <c r="BI5" s="664"/>
      <c r="BJ5" s="664"/>
      <c r="BK5" s="664"/>
      <c r="BL5" s="664"/>
      <c r="BM5" s="664"/>
      <c r="BN5" s="665"/>
      <c r="BO5" s="723">
        <v>98.3</v>
      </c>
      <c r="BP5" s="723"/>
      <c r="BQ5" s="723"/>
      <c r="BR5" s="723"/>
      <c r="BS5" s="724">
        <v>3139</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58368</v>
      </c>
      <c r="S6" s="664"/>
      <c r="T6" s="664"/>
      <c r="U6" s="664"/>
      <c r="V6" s="664"/>
      <c r="W6" s="664"/>
      <c r="X6" s="664"/>
      <c r="Y6" s="665"/>
      <c r="Z6" s="723">
        <v>1.1000000000000001</v>
      </c>
      <c r="AA6" s="723"/>
      <c r="AB6" s="723"/>
      <c r="AC6" s="723"/>
      <c r="AD6" s="724">
        <v>58368</v>
      </c>
      <c r="AE6" s="724"/>
      <c r="AF6" s="724"/>
      <c r="AG6" s="724"/>
      <c r="AH6" s="724"/>
      <c r="AI6" s="724"/>
      <c r="AJ6" s="724"/>
      <c r="AK6" s="724"/>
      <c r="AL6" s="666">
        <v>1.7</v>
      </c>
      <c r="AM6" s="667"/>
      <c r="AN6" s="667"/>
      <c r="AO6" s="725"/>
      <c r="AP6" s="658" t="s">
        <v>228</v>
      </c>
      <c r="AQ6" s="659"/>
      <c r="AR6" s="659"/>
      <c r="AS6" s="659"/>
      <c r="AT6" s="659"/>
      <c r="AU6" s="659"/>
      <c r="AV6" s="659"/>
      <c r="AW6" s="659"/>
      <c r="AX6" s="659"/>
      <c r="AY6" s="659"/>
      <c r="AZ6" s="659"/>
      <c r="BA6" s="659"/>
      <c r="BB6" s="659"/>
      <c r="BC6" s="659"/>
      <c r="BD6" s="659"/>
      <c r="BE6" s="659"/>
      <c r="BF6" s="660"/>
      <c r="BG6" s="661">
        <v>1228517</v>
      </c>
      <c r="BH6" s="664"/>
      <c r="BI6" s="664"/>
      <c r="BJ6" s="664"/>
      <c r="BK6" s="664"/>
      <c r="BL6" s="664"/>
      <c r="BM6" s="664"/>
      <c r="BN6" s="665"/>
      <c r="BO6" s="723">
        <v>98.3</v>
      </c>
      <c r="BP6" s="723"/>
      <c r="BQ6" s="723"/>
      <c r="BR6" s="723"/>
      <c r="BS6" s="724">
        <v>3139</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82485</v>
      </c>
      <c r="CS6" s="664"/>
      <c r="CT6" s="664"/>
      <c r="CU6" s="664"/>
      <c r="CV6" s="664"/>
      <c r="CW6" s="664"/>
      <c r="CX6" s="664"/>
      <c r="CY6" s="665"/>
      <c r="CZ6" s="774">
        <v>1.6</v>
      </c>
      <c r="DA6" s="743"/>
      <c r="DB6" s="743"/>
      <c r="DC6" s="777"/>
      <c r="DD6" s="669" t="s">
        <v>126</v>
      </c>
      <c r="DE6" s="664"/>
      <c r="DF6" s="664"/>
      <c r="DG6" s="664"/>
      <c r="DH6" s="664"/>
      <c r="DI6" s="664"/>
      <c r="DJ6" s="664"/>
      <c r="DK6" s="664"/>
      <c r="DL6" s="664"/>
      <c r="DM6" s="664"/>
      <c r="DN6" s="664"/>
      <c r="DO6" s="664"/>
      <c r="DP6" s="665"/>
      <c r="DQ6" s="669">
        <v>82485</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2643</v>
      </c>
      <c r="S7" s="664"/>
      <c r="T7" s="664"/>
      <c r="U7" s="664"/>
      <c r="V7" s="664"/>
      <c r="W7" s="664"/>
      <c r="X7" s="664"/>
      <c r="Y7" s="665"/>
      <c r="Z7" s="723">
        <v>0</v>
      </c>
      <c r="AA7" s="723"/>
      <c r="AB7" s="723"/>
      <c r="AC7" s="723"/>
      <c r="AD7" s="724">
        <v>2643</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592585</v>
      </c>
      <c r="BH7" s="664"/>
      <c r="BI7" s="664"/>
      <c r="BJ7" s="664"/>
      <c r="BK7" s="664"/>
      <c r="BL7" s="664"/>
      <c r="BM7" s="664"/>
      <c r="BN7" s="665"/>
      <c r="BO7" s="723">
        <v>47.4</v>
      </c>
      <c r="BP7" s="723"/>
      <c r="BQ7" s="723"/>
      <c r="BR7" s="723"/>
      <c r="BS7" s="724">
        <v>3139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1084188</v>
      </c>
      <c r="CS7" s="664"/>
      <c r="CT7" s="664"/>
      <c r="CU7" s="664"/>
      <c r="CV7" s="664"/>
      <c r="CW7" s="664"/>
      <c r="CX7" s="664"/>
      <c r="CY7" s="665"/>
      <c r="CZ7" s="723">
        <v>20.6</v>
      </c>
      <c r="DA7" s="723"/>
      <c r="DB7" s="723"/>
      <c r="DC7" s="723"/>
      <c r="DD7" s="669">
        <v>12527</v>
      </c>
      <c r="DE7" s="664"/>
      <c r="DF7" s="664"/>
      <c r="DG7" s="664"/>
      <c r="DH7" s="664"/>
      <c r="DI7" s="664"/>
      <c r="DJ7" s="664"/>
      <c r="DK7" s="664"/>
      <c r="DL7" s="664"/>
      <c r="DM7" s="664"/>
      <c r="DN7" s="664"/>
      <c r="DO7" s="664"/>
      <c r="DP7" s="665"/>
      <c r="DQ7" s="669">
        <v>847979</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3180</v>
      </c>
      <c r="S8" s="664"/>
      <c r="T8" s="664"/>
      <c r="U8" s="664"/>
      <c r="V8" s="664"/>
      <c r="W8" s="664"/>
      <c r="X8" s="664"/>
      <c r="Y8" s="665"/>
      <c r="Z8" s="723">
        <v>0.1</v>
      </c>
      <c r="AA8" s="723"/>
      <c r="AB8" s="723"/>
      <c r="AC8" s="723"/>
      <c r="AD8" s="724">
        <v>3180</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25657</v>
      </c>
      <c r="BH8" s="664"/>
      <c r="BI8" s="664"/>
      <c r="BJ8" s="664"/>
      <c r="BK8" s="664"/>
      <c r="BL8" s="664"/>
      <c r="BM8" s="664"/>
      <c r="BN8" s="665"/>
      <c r="BO8" s="723">
        <v>2.1</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1484469</v>
      </c>
      <c r="CS8" s="664"/>
      <c r="CT8" s="664"/>
      <c r="CU8" s="664"/>
      <c r="CV8" s="664"/>
      <c r="CW8" s="664"/>
      <c r="CX8" s="664"/>
      <c r="CY8" s="665"/>
      <c r="CZ8" s="723">
        <v>28.3</v>
      </c>
      <c r="DA8" s="723"/>
      <c r="DB8" s="723"/>
      <c r="DC8" s="723"/>
      <c r="DD8" s="669">
        <v>489</v>
      </c>
      <c r="DE8" s="664"/>
      <c r="DF8" s="664"/>
      <c r="DG8" s="664"/>
      <c r="DH8" s="664"/>
      <c r="DI8" s="664"/>
      <c r="DJ8" s="664"/>
      <c r="DK8" s="664"/>
      <c r="DL8" s="664"/>
      <c r="DM8" s="664"/>
      <c r="DN8" s="664"/>
      <c r="DO8" s="664"/>
      <c r="DP8" s="665"/>
      <c r="DQ8" s="669">
        <v>837816</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2827</v>
      </c>
      <c r="S9" s="664"/>
      <c r="T9" s="664"/>
      <c r="U9" s="664"/>
      <c r="V9" s="664"/>
      <c r="W9" s="664"/>
      <c r="X9" s="664"/>
      <c r="Y9" s="665"/>
      <c r="Z9" s="723">
        <v>0.1</v>
      </c>
      <c r="AA9" s="723"/>
      <c r="AB9" s="723"/>
      <c r="AC9" s="723"/>
      <c r="AD9" s="724">
        <v>2827</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532115</v>
      </c>
      <c r="BH9" s="664"/>
      <c r="BI9" s="664"/>
      <c r="BJ9" s="664"/>
      <c r="BK9" s="664"/>
      <c r="BL9" s="664"/>
      <c r="BM9" s="664"/>
      <c r="BN9" s="665"/>
      <c r="BO9" s="723">
        <v>42.6</v>
      </c>
      <c r="BP9" s="723"/>
      <c r="BQ9" s="723"/>
      <c r="BR9" s="723"/>
      <c r="BS9" s="669" t="s">
        <v>126</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343666</v>
      </c>
      <c r="CS9" s="664"/>
      <c r="CT9" s="664"/>
      <c r="CU9" s="664"/>
      <c r="CV9" s="664"/>
      <c r="CW9" s="664"/>
      <c r="CX9" s="664"/>
      <c r="CY9" s="665"/>
      <c r="CZ9" s="723">
        <v>6.5</v>
      </c>
      <c r="DA9" s="723"/>
      <c r="DB9" s="723"/>
      <c r="DC9" s="723"/>
      <c r="DD9" s="669">
        <v>4216</v>
      </c>
      <c r="DE9" s="664"/>
      <c r="DF9" s="664"/>
      <c r="DG9" s="664"/>
      <c r="DH9" s="664"/>
      <c r="DI9" s="664"/>
      <c r="DJ9" s="664"/>
      <c r="DK9" s="664"/>
      <c r="DL9" s="664"/>
      <c r="DM9" s="664"/>
      <c r="DN9" s="664"/>
      <c r="DO9" s="664"/>
      <c r="DP9" s="665"/>
      <c r="DQ9" s="669">
        <v>289173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235</v>
      </c>
      <c r="AA10" s="723"/>
      <c r="AB10" s="723"/>
      <c r="AC10" s="723"/>
      <c r="AD10" s="724" t="s">
        <v>126</v>
      </c>
      <c r="AE10" s="724"/>
      <c r="AF10" s="724"/>
      <c r="AG10" s="724"/>
      <c r="AH10" s="724"/>
      <c r="AI10" s="724"/>
      <c r="AJ10" s="724"/>
      <c r="AK10" s="724"/>
      <c r="AL10" s="666" t="s">
        <v>126</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18869</v>
      </c>
      <c r="BH10" s="664"/>
      <c r="BI10" s="664"/>
      <c r="BJ10" s="664"/>
      <c r="BK10" s="664"/>
      <c r="BL10" s="664"/>
      <c r="BM10" s="664"/>
      <c r="BN10" s="665"/>
      <c r="BO10" s="723">
        <v>1.5</v>
      </c>
      <c r="BP10" s="723"/>
      <c r="BQ10" s="723"/>
      <c r="BR10" s="723"/>
      <c r="BS10" s="669" t="s">
        <v>172</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13816</v>
      </c>
      <c r="CS10" s="664"/>
      <c r="CT10" s="664"/>
      <c r="CU10" s="664"/>
      <c r="CV10" s="664"/>
      <c r="CW10" s="664"/>
      <c r="CX10" s="664"/>
      <c r="CY10" s="665"/>
      <c r="CZ10" s="723">
        <v>0.3</v>
      </c>
      <c r="DA10" s="723"/>
      <c r="DB10" s="723"/>
      <c r="DC10" s="723"/>
      <c r="DD10" s="669" t="s">
        <v>126</v>
      </c>
      <c r="DE10" s="664"/>
      <c r="DF10" s="664"/>
      <c r="DG10" s="664"/>
      <c r="DH10" s="664"/>
      <c r="DI10" s="664"/>
      <c r="DJ10" s="664"/>
      <c r="DK10" s="664"/>
      <c r="DL10" s="664"/>
      <c r="DM10" s="664"/>
      <c r="DN10" s="664"/>
      <c r="DO10" s="664"/>
      <c r="DP10" s="665"/>
      <c r="DQ10" s="669">
        <v>5204</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235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15944</v>
      </c>
      <c r="BH11" s="664"/>
      <c r="BI11" s="664"/>
      <c r="BJ11" s="664"/>
      <c r="BK11" s="664"/>
      <c r="BL11" s="664"/>
      <c r="BM11" s="664"/>
      <c r="BN11" s="665"/>
      <c r="BO11" s="723">
        <v>1.3</v>
      </c>
      <c r="BP11" s="723"/>
      <c r="BQ11" s="723"/>
      <c r="BR11" s="723"/>
      <c r="BS11" s="669">
        <v>3139</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192882</v>
      </c>
      <c r="CS11" s="664"/>
      <c r="CT11" s="664"/>
      <c r="CU11" s="664"/>
      <c r="CV11" s="664"/>
      <c r="CW11" s="664"/>
      <c r="CX11" s="664"/>
      <c r="CY11" s="665"/>
      <c r="CZ11" s="723">
        <v>3.7</v>
      </c>
      <c r="DA11" s="723"/>
      <c r="DB11" s="723"/>
      <c r="DC11" s="723"/>
      <c r="DD11" s="669">
        <v>17813</v>
      </c>
      <c r="DE11" s="664"/>
      <c r="DF11" s="664"/>
      <c r="DG11" s="664"/>
      <c r="DH11" s="664"/>
      <c r="DI11" s="664"/>
      <c r="DJ11" s="664"/>
      <c r="DK11" s="664"/>
      <c r="DL11" s="664"/>
      <c r="DM11" s="664"/>
      <c r="DN11" s="664"/>
      <c r="DO11" s="664"/>
      <c r="DP11" s="665"/>
      <c r="DQ11" s="669">
        <v>108655</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238154</v>
      </c>
      <c r="S12" s="664"/>
      <c r="T12" s="664"/>
      <c r="U12" s="664"/>
      <c r="V12" s="664"/>
      <c r="W12" s="664"/>
      <c r="X12" s="664"/>
      <c r="Y12" s="665"/>
      <c r="Z12" s="723">
        <v>4.4000000000000004</v>
      </c>
      <c r="AA12" s="723"/>
      <c r="AB12" s="723"/>
      <c r="AC12" s="723"/>
      <c r="AD12" s="724">
        <v>238154</v>
      </c>
      <c r="AE12" s="724"/>
      <c r="AF12" s="724"/>
      <c r="AG12" s="724"/>
      <c r="AH12" s="724"/>
      <c r="AI12" s="724"/>
      <c r="AJ12" s="724"/>
      <c r="AK12" s="724"/>
      <c r="AL12" s="666">
        <v>6.8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541208</v>
      </c>
      <c r="BH12" s="664"/>
      <c r="BI12" s="664"/>
      <c r="BJ12" s="664"/>
      <c r="BK12" s="664"/>
      <c r="BL12" s="664"/>
      <c r="BM12" s="664"/>
      <c r="BN12" s="665"/>
      <c r="BO12" s="723">
        <v>43.3</v>
      </c>
      <c r="BP12" s="723"/>
      <c r="BQ12" s="723"/>
      <c r="BR12" s="723"/>
      <c r="BS12" s="669" t="s">
        <v>126</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102216</v>
      </c>
      <c r="CS12" s="664"/>
      <c r="CT12" s="664"/>
      <c r="CU12" s="664"/>
      <c r="CV12" s="664"/>
      <c r="CW12" s="664"/>
      <c r="CX12" s="664"/>
      <c r="CY12" s="665"/>
      <c r="CZ12" s="723">
        <v>1.9</v>
      </c>
      <c r="DA12" s="723"/>
      <c r="DB12" s="723"/>
      <c r="DC12" s="723"/>
      <c r="DD12" s="669" t="s">
        <v>126</v>
      </c>
      <c r="DE12" s="664"/>
      <c r="DF12" s="664"/>
      <c r="DG12" s="664"/>
      <c r="DH12" s="664"/>
      <c r="DI12" s="664"/>
      <c r="DJ12" s="664"/>
      <c r="DK12" s="664"/>
      <c r="DL12" s="664"/>
      <c r="DM12" s="664"/>
      <c r="DN12" s="664"/>
      <c r="DO12" s="664"/>
      <c r="DP12" s="665"/>
      <c r="DQ12" s="669">
        <v>35816</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10344</v>
      </c>
      <c r="S13" s="664"/>
      <c r="T13" s="664"/>
      <c r="U13" s="664"/>
      <c r="V13" s="664"/>
      <c r="W13" s="664"/>
      <c r="X13" s="664"/>
      <c r="Y13" s="665"/>
      <c r="Z13" s="723">
        <v>0.2</v>
      </c>
      <c r="AA13" s="723"/>
      <c r="AB13" s="723"/>
      <c r="AC13" s="723"/>
      <c r="AD13" s="724">
        <v>10344</v>
      </c>
      <c r="AE13" s="724"/>
      <c r="AF13" s="724"/>
      <c r="AG13" s="724"/>
      <c r="AH13" s="724"/>
      <c r="AI13" s="724"/>
      <c r="AJ13" s="724"/>
      <c r="AK13" s="724"/>
      <c r="AL13" s="666">
        <v>0.3</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539467</v>
      </c>
      <c r="BH13" s="664"/>
      <c r="BI13" s="664"/>
      <c r="BJ13" s="664"/>
      <c r="BK13" s="664"/>
      <c r="BL13" s="664"/>
      <c r="BM13" s="664"/>
      <c r="BN13" s="665"/>
      <c r="BO13" s="723">
        <v>43.2</v>
      </c>
      <c r="BP13" s="723"/>
      <c r="BQ13" s="723"/>
      <c r="BR13" s="723"/>
      <c r="BS13" s="669" t="s">
        <v>235</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444271</v>
      </c>
      <c r="CS13" s="664"/>
      <c r="CT13" s="664"/>
      <c r="CU13" s="664"/>
      <c r="CV13" s="664"/>
      <c r="CW13" s="664"/>
      <c r="CX13" s="664"/>
      <c r="CY13" s="665"/>
      <c r="CZ13" s="723">
        <v>8.5</v>
      </c>
      <c r="DA13" s="723"/>
      <c r="DB13" s="723"/>
      <c r="DC13" s="723"/>
      <c r="DD13" s="669">
        <v>126654</v>
      </c>
      <c r="DE13" s="664"/>
      <c r="DF13" s="664"/>
      <c r="DG13" s="664"/>
      <c r="DH13" s="664"/>
      <c r="DI13" s="664"/>
      <c r="DJ13" s="664"/>
      <c r="DK13" s="664"/>
      <c r="DL13" s="664"/>
      <c r="DM13" s="664"/>
      <c r="DN13" s="664"/>
      <c r="DO13" s="664"/>
      <c r="DP13" s="665"/>
      <c r="DQ13" s="669">
        <v>316756</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126</v>
      </c>
      <c r="AA14" s="723"/>
      <c r="AB14" s="723"/>
      <c r="AC14" s="723"/>
      <c r="AD14" s="724" t="s">
        <v>126</v>
      </c>
      <c r="AE14" s="724"/>
      <c r="AF14" s="724"/>
      <c r="AG14" s="724"/>
      <c r="AH14" s="724"/>
      <c r="AI14" s="724"/>
      <c r="AJ14" s="724"/>
      <c r="AK14" s="724"/>
      <c r="AL14" s="666" t="s">
        <v>126</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43451</v>
      </c>
      <c r="BH14" s="664"/>
      <c r="BI14" s="664"/>
      <c r="BJ14" s="664"/>
      <c r="BK14" s="664"/>
      <c r="BL14" s="664"/>
      <c r="BM14" s="664"/>
      <c r="BN14" s="665"/>
      <c r="BO14" s="723">
        <v>3.5</v>
      </c>
      <c r="BP14" s="723"/>
      <c r="BQ14" s="723"/>
      <c r="BR14" s="723"/>
      <c r="BS14" s="669" t="s">
        <v>235</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295732</v>
      </c>
      <c r="CS14" s="664"/>
      <c r="CT14" s="664"/>
      <c r="CU14" s="664"/>
      <c r="CV14" s="664"/>
      <c r="CW14" s="664"/>
      <c r="CX14" s="664"/>
      <c r="CY14" s="665"/>
      <c r="CZ14" s="723">
        <v>5.6</v>
      </c>
      <c r="DA14" s="723"/>
      <c r="DB14" s="723"/>
      <c r="DC14" s="723"/>
      <c r="DD14" s="669">
        <v>1228</v>
      </c>
      <c r="DE14" s="664"/>
      <c r="DF14" s="664"/>
      <c r="DG14" s="664"/>
      <c r="DH14" s="664"/>
      <c r="DI14" s="664"/>
      <c r="DJ14" s="664"/>
      <c r="DK14" s="664"/>
      <c r="DL14" s="664"/>
      <c r="DM14" s="664"/>
      <c r="DN14" s="664"/>
      <c r="DO14" s="664"/>
      <c r="DP14" s="665"/>
      <c r="DQ14" s="669">
        <v>292187</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16375</v>
      </c>
      <c r="S15" s="664"/>
      <c r="T15" s="664"/>
      <c r="U15" s="664"/>
      <c r="V15" s="664"/>
      <c r="W15" s="664"/>
      <c r="X15" s="664"/>
      <c r="Y15" s="665"/>
      <c r="Z15" s="723">
        <v>0.3</v>
      </c>
      <c r="AA15" s="723"/>
      <c r="AB15" s="723"/>
      <c r="AC15" s="723"/>
      <c r="AD15" s="724">
        <v>16375</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51273</v>
      </c>
      <c r="BH15" s="664"/>
      <c r="BI15" s="664"/>
      <c r="BJ15" s="664"/>
      <c r="BK15" s="664"/>
      <c r="BL15" s="664"/>
      <c r="BM15" s="664"/>
      <c r="BN15" s="665"/>
      <c r="BO15" s="723">
        <v>4.0999999999999996</v>
      </c>
      <c r="BP15" s="723"/>
      <c r="BQ15" s="723"/>
      <c r="BR15" s="723"/>
      <c r="BS15" s="669" t="s">
        <v>126</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507699</v>
      </c>
      <c r="CS15" s="664"/>
      <c r="CT15" s="664"/>
      <c r="CU15" s="664"/>
      <c r="CV15" s="664"/>
      <c r="CW15" s="664"/>
      <c r="CX15" s="664"/>
      <c r="CY15" s="665"/>
      <c r="CZ15" s="723">
        <v>9.6999999999999993</v>
      </c>
      <c r="DA15" s="723"/>
      <c r="DB15" s="723"/>
      <c r="DC15" s="723"/>
      <c r="DD15" s="669">
        <v>4534</v>
      </c>
      <c r="DE15" s="664"/>
      <c r="DF15" s="664"/>
      <c r="DG15" s="664"/>
      <c r="DH15" s="664"/>
      <c r="DI15" s="664"/>
      <c r="DJ15" s="664"/>
      <c r="DK15" s="664"/>
      <c r="DL15" s="664"/>
      <c r="DM15" s="664"/>
      <c r="DN15" s="664"/>
      <c r="DO15" s="664"/>
      <c r="DP15" s="665"/>
      <c r="DQ15" s="669">
        <v>459844</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235</v>
      </c>
      <c r="AE16" s="724"/>
      <c r="AF16" s="724"/>
      <c r="AG16" s="724"/>
      <c r="AH16" s="724"/>
      <c r="AI16" s="724"/>
      <c r="AJ16" s="724"/>
      <c r="AK16" s="724"/>
      <c r="AL16" s="666" t="s">
        <v>126</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126</v>
      </c>
      <c r="BH16" s="664"/>
      <c r="BI16" s="664"/>
      <c r="BJ16" s="664"/>
      <c r="BK16" s="664"/>
      <c r="BL16" s="664"/>
      <c r="BM16" s="664"/>
      <c r="BN16" s="665"/>
      <c r="BO16" s="723" t="s">
        <v>126</v>
      </c>
      <c r="BP16" s="723"/>
      <c r="BQ16" s="723"/>
      <c r="BR16" s="723"/>
      <c r="BS16" s="669" t="s">
        <v>126</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1499</v>
      </c>
      <c r="CS16" s="664"/>
      <c r="CT16" s="664"/>
      <c r="CU16" s="664"/>
      <c r="CV16" s="664"/>
      <c r="CW16" s="664"/>
      <c r="CX16" s="664"/>
      <c r="CY16" s="665"/>
      <c r="CZ16" s="723">
        <v>0</v>
      </c>
      <c r="DA16" s="723"/>
      <c r="DB16" s="723"/>
      <c r="DC16" s="723"/>
      <c r="DD16" s="669" t="s">
        <v>126</v>
      </c>
      <c r="DE16" s="664"/>
      <c r="DF16" s="664"/>
      <c r="DG16" s="664"/>
      <c r="DH16" s="664"/>
      <c r="DI16" s="664"/>
      <c r="DJ16" s="664"/>
      <c r="DK16" s="664"/>
      <c r="DL16" s="664"/>
      <c r="DM16" s="664"/>
      <c r="DN16" s="664"/>
      <c r="DO16" s="664"/>
      <c r="DP16" s="665"/>
      <c r="DQ16" s="669">
        <v>1499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10841</v>
      </c>
      <c r="S17" s="664"/>
      <c r="T17" s="664"/>
      <c r="U17" s="664"/>
      <c r="V17" s="664"/>
      <c r="W17" s="664"/>
      <c r="X17" s="664"/>
      <c r="Y17" s="665"/>
      <c r="Z17" s="723">
        <v>0.2</v>
      </c>
      <c r="AA17" s="723"/>
      <c r="AB17" s="723"/>
      <c r="AC17" s="723"/>
      <c r="AD17" s="724">
        <v>10841</v>
      </c>
      <c r="AE17" s="724"/>
      <c r="AF17" s="724"/>
      <c r="AG17" s="724"/>
      <c r="AH17" s="724"/>
      <c r="AI17" s="724"/>
      <c r="AJ17" s="724"/>
      <c r="AK17" s="724"/>
      <c r="AL17" s="666">
        <v>0.3</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698846</v>
      </c>
      <c r="CS17" s="664"/>
      <c r="CT17" s="664"/>
      <c r="CU17" s="664"/>
      <c r="CV17" s="664"/>
      <c r="CW17" s="664"/>
      <c r="CX17" s="664"/>
      <c r="CY17" s="665"/>
      <c r="CZ17" s="723">
        <v>13.3</v>
      </c>
      <c r="DA17" s="723"/>
      <c r="DB17" s="723"/>
      <c r="DC17" s="723"/>
      <c r="DD17" s="669" t="s">
        <v>235</v>
      </c>
      <c r="DE17" s="664"/>
      <c r="DF17" s="664"/>
      <c r="DG17" s="664"/>
      <c r="DH17" s="664"/>
      <c r="DI17" s="664"/>
      <c r="DJ17" s="664"/>
      <c r="DK17" s="664"/>
      <c r="DL17" s="664"/>
      <c r="DM17" s="664"/>
      <c r="DN17" s="664"/>
      <c r="DO17" s="664"/>
      <c r="DP17" s="665"/>
      <c r="DQ17" s="669">
        <v>698292</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2060211</v>
      </c>
      <c r="S18" s="664"/>
      <c r="T18" s="664"/>
      <c r="U18" s="664"/>
      <c r="V18" s="664"/>
      <c r="W18" s="664"/>
      <c r="X18" s="664"/>
      <c r="Y18" s="665"/>
      <c r="Z18" s="723">
        <v>38.200000000000003</v>
      </c>
      <c r="AA18" s="723"/>
      <c r="AB18" s="723"/>
      <c r="AC18" s="723"/>
      <c r="AD18" s="724">
        <v>1908711</v>
      </c>
      <c r="AE18" s="724"/>
      <c r="AF18" s="724"/>
      <c r="AG18" s="724"/>
      <c r="AH18" s="724"/>
      <c r="AI18" s="724"/>
      <c r="AJ18" s="724"/>
      <c r="AK18" s="724"/>
      <c r="AL18" s="666">
        <v>54.4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235</v>
      </c>
      <c r="BP18" s="723"/>
      <c r="BQ18" s="723"/>
      <c r="BR18" s="723"/>
      <c r="BS18" s="669" t="s">
        <v>126</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172</v>
      </c>
      <c r="CS18" s="664"/>
      <c r="CT18" s="664"/>
      <c r="CU18" s="664"/>
      <c r="CV18" s="664"/>
      <c r="CW18" s="664"/>
      <c r="CX18" s="664"/>
      <c r="CY18" s="665"/>
      <c r="CZ18" s="723" t="s">
        <v>126</v>
      </c>
      <c r="DA18" s="723"/>
      <c r="DB18" s="723"/>
      <c r="DC18" s="723"/>
      <c r="DD18" s="669" t="s">
        <v>235</v>
      </c>
      <c r="DE18" s="664"/>
      <c r="DF18" s="664"/>
      <c r="DG18" s="664"/>
      <c r="DH18" s="664"/>
      <c r="DI18" s="664"/>
      <c r="DJ18" s="664"/>
      <c r="DK18" s="664"/>
      <c r="DL18" s="664"/>
      <c r="DM18" s="664"/>
      <c r="DN18" s="664"/>
      <c r="DO18" s="664"/>
      <c r="DP18" s="665"/>
      <c r="DQ18" s="669" t="s">
        <v>126</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1908711</v>
      </c>
      <c r="S19" s="664"/>
      <c r="T19" s="664"/>
      <c r="U19" s="664"/>
      <c r="V19" s="664"/>
      <c r="W19" s="664"/>
      <c r="X19" s="664"/>
      <c r="Y19" s="665"/>
      <c r="Z19" s="723">
        <v>35.4</v>
      </c>
      <c r="AA19" s="723"/>
      <c r="AB19" s="723"/>
      <c r="AC19" s="723"/>
      <c r="AD19" s="724">
        <v>1908711</v>
      </c>
      <c r="AE19" s="724"/>
      <c r="AF19" s="724"/>
      <c r="AG19" s="724"/>
      <c r="AH19" s="724"/>
      <c r="AI19" s="724"/>
      <c r="AJ19" s="724"/>
      <c r="AK19" s="724"/>
      <c r="AL19" s="666">
        <v>54.4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20996</v>
      </c>
      <c r="BH19" s="664"/>
      <c r="BI19" s="664"/>
      <c r="BJ19" s="664"/>
      <c r="BK19" s="664"/>
      <c r="BL19" s="664"/>
      <c r="BM19" s="664"/>
      <c r="BN19" s="665"/>
      <c r="BO19" s="723">
        <v>1.7</v>
      </c>
      <c r="BP19" s="723"/>
      <c r="BQ19" s="723"/>
      <c r="BR19" s="723"/>
      <c r="BS19" s="669" t="s">
        <v>126</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151485</v>
      </c>
      <c r="S20" s="664"/>
      <c r="T20" s="664"/>
      <c r="U20" s="664"/>
      <c r="V20" s="664"/>
      <c r="W20" s="664"/>
      <c r="X20" s="664"/>
      <c r="Y20" s="665"/>
      <c r="Z20" s="723">
        <v>2.8</v>
      </c>
      <c r="AA20" s="723"/>
      <c r="AB20" s="723"/>
      <c r="AC20" s="723"/>
      <c r="AD20" s="724" t="s">
        <v>126</v>
      </c>
      <c r="AE20" s="724"/>
      <c r="AF20" s="724"/>
      <c r="AG20" s="724"/>
      <c r="AH20" s="724"/>
      <c r="AI20" s="724"/>
      <c r="AJ20" s="724"/>
      <c r="AK20" s="724"/>
      <c r="AL20" s="666" t="s">
        <v>126</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20996</v>
      </c>
      <c r="BH20" s="664"/>
      <c r="BI20" s="664"/>
      <c r="BJ20" s="664"/>
      <c r="BK20" s="664"/>
      <c r="BL20" s="664"/>
      <c r="BM20" s="664"/>
      <c r="BN20" s="665"/>
      <c r="BO20" s="723">
        <v>1.7</v>
      </c>
      <c r="BP20" s="723"/>
      <c r="BQ20" s="723"/>
      <c r="BR20" s="723"/>
      <c r="BS20" s="669" t="s">
        <v>126</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5251769</v>
      </c>
      <c r="CS20" s="664"/>
      <c r="CT20" s="664"/>
      <c r="CU20" s="664"/>
      <c r="CV20" s="664"/>
      <c r="CW20" s="664"/>
      <c r="CX20" s="664"/>
      <c r="CY20" s="665"/>
      <c r="CZ20" s="723">
        <v>100</v>
      </c>
      <c r="DA20" s="723"/>
      <c r="DB20" s="723"/>
      <c r="DC20" s="723"/>
      <c r="DD20" s="669">
        <v>167461</v>
      </c>
      <c r="DE20" s="664"/>
      <c r="DF20" s="664"/>
      <c r="DG20" s="664"/>
      <c r="DH20" s="664"/>
      <c r="DI20" s="664"/>
      <c r="DJ20" s="664"/>
      <c r="DK20" s="664"/>
      <c r="DL20" s="664"/>
      <c r="DM20" s="664"/>
      <c r="DN20" s="664"/>
      <c r="DO20" s="664"/>
      <c r="DP20" s="665"/>
      <c r="DQ20" s="669">
        <v>3975706</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15</v>
      </c>
      <c r="S21" s="664"/>
      <c r="T21" s="664"/>
      <c r="U21" s="664"/>
      <c r="V21" s="664"/>
      <c r="W21" s="664"/>
      <c r="X21" s="664"/>
      <c r="Y21" s="665"/>
      <c r="Z21" s="723">
        <v>0</v>
      </c>
      <c r="AA21" s="723"/>
      <c r="AB21" s="723"/>
      <c r="AC21" s="723"/>
      <c r="AD21" s="724" t="s">
        <v>172</v>
      </c>
      <c r="AE21" s="724"/>
      <c r="AF21" s="724"/>
      <c r="AG21" s="724"/>
      <c r="AH21" s="724"/>
      <c r="AI21" s="724"/>
      <c r="AJ21" s="724"/>
      <c r="AK21" s="724"/>
      <c r="AL21" s="666" t="s">
        <v>126</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20996</v>
      </c>
      <c r="BH21" s="664"/>
      <c r="BI21" s="664"/>
      <c r="BJ21" s="664"/>
      <c r="BK21" s="664"/>
      <c r="BL21" s="664"/>
      <c r="BM21" s="664"/>
      <c r="BN21" s="665"/>
      <c r="BO21" s="723">
        <v>1.7</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3652456</v>
      </c>
      <c r="S22" s="664"/>
      <c r="T22" s="664"/>
      <c r="U22" s="664"/>
      <c r="V22" s="664"/>
      <c r="W22" s="664"/>
      <c r="X22" s="664"/>
      <c r="Y22" s="665"/>
      <c r="Z22" s="723">
        <v>67.8</v>
      </c>
      <c r="AA22" s="723"/>
      <c r="AB22" s="723"/>
      <c r="AC22" s="723"/>
      <c r="AD22" s="724">
        <v>3500956</v>
      </c>
      <c r="AE22" s="724"/>
      <c r="AF22" s="724"/>
      <c r="AG22" s="724"/>
      <c r="AH22" s="724"/>
      <c r="AI22" s="724"/>
      <c r="AJ22" s="724"/>
      <c r="AK22" s="724"/>
      <c r="AL22" s="666">
        <v>99.8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235</v>
      </c>
      <c r="BP22" s="723"/>
      <c r="BQ22" s="723"/>
      <c r="BR22" s="723"/>
      <c r="BS22" s="669" t="s">
        <v>126</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2263</v>
      </c>
      <c r="S23" s="664"/>
      <c r="T23" s="664"/>
      <c r="U23" s="664"/>
      <c r="V23" s="664"/>
      <c r="W23" s="664"/>
      <c r="X23" s="664"/>
      <c r="Y23" s="665"/>
      <c r="Z23" s="723">
        <v>0</v>
      </c>
      <c r="AA23" s="723"/>
      <c r="AB23" s="723"/>
      <c r="AC23" s="723"/>
      <c r="AD23" s="724">
        <v>2263</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126</v>
      </c>
      <c r="BH23" s="664"/>
      <c r="BI23" s="664"/>
      <c r="BJ23" s="664"/>
      <c r="BK23" s="664"/>
      <c r="BL23" s="664"/>
      <c r="BM23" s="664"/>
      <c r="BN23" s="665"/>
      <c r="BO23" s="723" t="s">
        <v>126</v>
      </c>
      <c r="BP23" s="723"/>
      <c r="BQ23" s="723"/>
      <c r="BR23" s="723"/>
      <c r="BS23" s="669" t="s">
        <v>126</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t="s">
        <v>126</v>
      </c>
      <c r="S24" s="664"/>
      <c r="T24" s="664"/>
      <c r="U24" s="664"/>
      <c r="V24" s="664"/>
      <c r="W24" s="664"/>
      <c r="X24" s="664"/>
      <c r="Y24" s="665"/>
      <c r="Z24" s="723" t="s">
        <v>126</v>
      </c>
      <c r="AA24" s="723"/>
      <c r="AB24" s="723"/>
      <c r="AC24" s="723"/>
      <c r="AD24" s="724" t="s">
        <v>126</v>
      </c>
      <c r="AE24" s="724"/>
      <c r="AF24" s="724"/>
      <c r="AG24" s="724"/>
      <c r="AH24" s="724"/>
      <c r="AI24" s="724"/>
      <c r="AJ24" s="724"/>
      <c r="AK24" s="724"/>
      <c r="AL24" s="666" t="s">
        <v>172</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235</v>
      </c>
      <c r="BP24" s="723"/>
      <c r="BQ24" s="723"/>
      <c r="BR24" s="723"/>
      <c r="BS24" s="669" t="s">
        <v>235</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2267291</v>
      </c>
      <c r="CS24" s="727"/>
      <c r="CT24" s="727"/>
      <c r="CU24" s="727"/>
      <c r="CV24" s="727"/>
      <c r="CW24" s="727"/>
      <c r="CX24" s="727"/>
      <c r="CY24" s="773"/>
      <c r="CZ24" s="774">
        <v>43.2</v>
      </c>
      <c r="DA24" s="743"/>
      <c r="DB24" s="743"/>
      <c r="DC24" s="777"/>
      <c r="DD24" s="772">
        <v>1777488</v>
      </c>
      <c r="DE24" s="727"/>
      <c r="DF24" s="727"/>
      <c r="DG24" s="727"/>
      <c r="DH24" s="727"/>
      <c r="DI24" s="727"/>
      <c r="DJ24" s="727"/>
      <c r="DK24" s="773"/>
      <c r="DL24" s="772">
        <v>1740639</v>
      </c>
      <c r="DM24" s="727"/>
      <c r="DN24" s="727"/>
      <c r="DO24" s="727"/>
      <c r="DP24" s="727"/>
      <c r="DQ24" s="727"/>
      <c r="DR24" s="727"/>
      <c r="DS24" s="727"/>
      <c r="DT24" s="727"/>
      <c r="DU24" s="727"/>
      <c r="DV24" s="773"/>
      <c r="DW24" s="774">
        <v>47.3</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61171</v>
      </c>
      <c r="S25" s="664"/>
      <c r="T25" s="664"/>
      <c r="U25" s="664"/>
      <c r="V25" s="664"/>
      <c r="W25" s="664"/>
      <c r="X25" s="664"/>
      <c r="Y25" s="665"/>
      <c r="Z25" s="723">
        <v>1.1000000000000001</v>
      </c>
      <c r="AA25" s="723"/>
      <c r="AB25" s="723"/>
      <c r="AC25" s="723"/>
      <c r="AD25" s="724">
        <v>1532</v>
      </c>
      <c r="AE25" s="724"/>
      <c r="AF25" s="724"/>
      <c r="AG25" s="724"/>
      <c r="AH25" s="724"/>
      <c r="AI25" s="724"/>
      <c r="AJ25" s="724"/>
      <c r="AK25" s="724"/>
      <c r="AL25" s="666">
        <v>0</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126</v>
      </c>
      <c r="BP25" s="723"/>
      <c r="BQ25" s="723"/>
      <c r="BR25" s="723"/>
      <c r="BS25" s="669" t="s">
        <v>126</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915439</v>
      </c>
      <c r="CS25" s="662"/>
      <c r="CT25" s="662"/>
      <c r="CU25" s="662"/>
      <c r="CV25" s="662"/>
      <c r="CW25" s="662"/>
      <c r="CX25" s="662"/>
      <c r="CY25" s="663"/>
      <c r="CZ25" s="666">
        <v>17.399999999999999</v>
      </c>
      <c r="DA25" s="695"/>
      <c r="DB25" s="695"/>
      <c r="DC25" s="696"/>
      <c r="DD25" s="669">
        <v>859910</v>
      </c>
      <c r="DE25" s="662"/>
      <c r="DF25" s="662"/>
      <c r="DG25" s="662"/>
      <c r="DH25" s="662"/>
      <c r="DI25" s="662"/>
      <c r="DJ25" s="662"/>
      <c r="DK25" s="663"/>
      <c r="DL25" s="669">
        <v>858432</v>
      </c>
      <c r="DM25" s="662"/>
      <c r="DN25" s="662"/>
      <c r="DO25" s="662"/>
      <c r="DP25" s="662"/>
      <c r="DQ25" s="662"/>
      <c r="DR25" s="662"/>
      <c r="DS25" s="662"/>
      <c r="DT25" s="662"/>
      <c r="DU25" s="662"/>
      <c r="DV25" s="663"/>
      <c r="DW25" s="666">
        <v>23.3</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33899</v>
      </c>
      <c r="S26" s="664"/>
      <c r="T26" s="664"/>
      <c r="U26" s="664"/>
      <c r="V26" s="664"/>
      <c r="W26" s="664"/>
      <c r="X26" s="664"/>
      <c r="Y26" s="665"/>
      <c r="Z26" s="723">
        <v>0.6</v>
      </c>
      <c r="AA26" s="723"/>
      <c r="AB26" s="723"/>
      <c r="AC26" s="723"/>
      <c r="AD26" s="724" t="s">
        <v>235</v>
      </c>
      <c r="AE26" s="724"/>
      <c r="AF26" s="724"/>
      <c r="AG26" s="724"/>
      <c r="AH26" s="724"/>
      <c r="AI26" s="724"/>
      <c r="AJ26" s="724"/>
      <c r="AK26" s="724"/>
      <c r="AL26" s="666" t="s">
        <v>126</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172</v>
      </c>
      <c r="BP26" s="723"/>
      <c r="BQ26" s="723"/>
      <c r="BR26" s="723"/>
      <c r="BS26" s="669" t="s">
        <v>235</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598145</v>
      </c>
      <c r="CS26" s="664"/>
      <c r="CT26" s="664"/>
      <c r="CU26" s="664"/>
      <c r="CV26" s="664"/>
      <c r="CW26" s="664"/>
      <c r="CX26" s="664"/>
      <c r="CY26" s="665"/>
      <c r="CZ26" s="666">
        <v>11.4</v>
      </c>
      <c r="DA26" s="695"/>
      <c r="DB26" s="695"/>
      <c r="DC26" s="696"/>
      <c r="DD26" s="669">
        <v>547747</v>
      </c>
      <c r="DE26" s="664"/>
      <c r="DF26" s="664"/>
      <c r="DG26" s="664"/>
      <c r="DH26" s="664"/>
      <c r="DI26" s="664"/>
      <c r="DJ26" s="664"/>
      <c r="DK26" s="665"/>
      <c r="DL26" s="669" t="s">
        <v>235</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424613</v>
      </c>
      <c r="S27" s="664"/>
      <c r="T27" s="664"/>
      <c r="U27" s="664"/>
      <c r="V27" s="664"/>
      <c r="W27" s="664"/>
      <c r="X27" s="664"/>
      <c r="Y27" s="665"/>
      <c r="Z27" s="723">
        <v>7.9</v>
      </c>
      <c r="AA27" s="723"/>
      <c r="AB27" s="723"/>
      <c r="AC27" s="723"/>
      <c r="AD27" s="724" t="s">
        <v>235</v>
      </c>
      <c r="AE27" s="724"/>
      <c r="AF27" s="724"/>
      <c r="AG27" s="724"/>
      <c r="AH27" s="724"/>
      <c r="AI27" s="724"/>
      <c r="AJ27" s="724"/>
      <c r="AK27" s="724"/>
      <c r="AL27" s="666" t="s">
        <v>126</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1249513</v>
      </c>
      <c r="BH27" s="664"/>
      <c r="BI27" s="664"/>
      <c r="BJ27" s="664"/>
      <c r="BK27" s="664"/>
      <c r="BL27" s="664"/>
      <c r="BM27" s="664"/>
      <c r="BN27" s="665"/>
      <c r="BO27" s="723">
        <v>100</v>
      </c>
      <c r="BP27" s="723"/>
      <c r="BQ27" s="723"/>
      <c r="BR27" s="723"/>
      <c r="BS27" s="669">
        <v>3139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653006</v>
      </c>
      <c r="CS27" s="662"/>
      <c r="CT27" s="662"/>
      <c r="CU27" s="662"/>
      <c r="CV27" s="662"/>
      <c r="CW27" s="662"/>
      <c r="CX27" s="662"/>
      <c r="CY27" s="663"/>
      <c r="CZ27" s="666">
        <v>12.4</v>
      </c>
      <c r="DA27" s="695"/>
      <c r="DB27" s="695"/>
      <c r="DC27" s="696"/>
      <c r="DD27" s="669">
        <v>219286</v>
      </c>
      <c r="DE27" s="662"/>
      <c r="DF27" s="662"/>
      <c r="DG27" s="662"/>
      <c r="DH27" s="662"/>
      <c r="DI27" s="662"/>
      <c r="DJ27" s="662"/>
      <c r="DK27" s="663"/>
      <c r="DL27" s="669">
        <v>183915</v>
      </c>
      <c r="DM27" s="662"/>
      <c r="DN27" s="662"/>
      <c r="DO27" s="662"/>
      <c r="DP27" s="662"/>
      <c r="DQ27" s="662"/>
      <c r="DR27" s="662"/>
      <c r="DS27" s="662"/>
      <c r="DT27" s="662"/>
      <c r="DU27" s="662"/>
      <c r="DV27" s="663"/>
      <c r="DW27" s="666">
        <v>5</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126</v>
      </c>
      <c r="S28" s="664"/>
      <c r="T28" s="664"/>
      <c r="U28" s="664"/>
      <c r="V28" s="664"/>
      <c r="W28" s="664"/>
      <c r="X28" s="664"/>
      <c r="Y28" s="665"/>
      <c r="Z28" s="723" t="s">
        <v>235</v>
      </c>
      <c r="AA28" s="723"/>
      <c r="AB28" s="723"/>
      <c r="AC28" s="723"/>
      <c r="AD28" s="724" t="s">
        <v>126</v>
      </c>
      <c r="AE28" s="724"/>
      <c r="AF28" s="724"/>
      <c r="AG28" s="724"/>
      <c r="AH28" s="724"/>
      <c r="AI28" s="724"/>
      <c r="AJ28" s="724"/>
      <c r="AK28" s="724"/>
      <c r="AL28" s="666" t="s">
        <v>126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698846</v>
      </c>
      <c r="CS28" s="664"/>
      <c r="CT28" s="664"/>
      <c r="CU28" s="664"/>
      <c r="CV28" s="664"/>
      <c r="CW28" s="664"/>
      <c r="CX28" s="664"/>
      <c r="CY28" s="665"/>
      <c r="CZ28" s="666">
        <v>13.3</v>
      </c>
      <c r="DA28" s="695"/>
      <c r="DB28" s="695"/>
      <c r="DC28" s="696"/>
      <c r="DD28" s="669">
        <v>698292</v>
      </c>
      <c r="DE28" s="664"/>
      <c r="DF28" s="664"/>
      <c r="DG28" s="664"/>
      <c r="DH28" s="664"/>
      <c r="DI28" s="664"/>
      <c r="DJ28" s="664"/>
      <c r="DK28" s="665"/>
      <c r="DL28" s="669">
        <v>698292</v>
      </c>
      <c r="DM28" s="664"/>
      <c r="DN28" s="664"/>
      <c r="DO28" s="664"/>
      <c r="DP28" s="664"/>
      <c r="DQ28" s="664"/>
      <c r="DR28" s="664"/>
      <c r="DS28" s="664"/>
      <c r="DT28" s="664"/>
      <c r="DU28" s="664"/>
      <c r="DV28" s="665"/>
      <c r="DW28" s="666">
        <v>19</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324755</v>
      </c>
      <c r="S29" s="664"/>
      <c r="T29" s="664"/>
      <c r="U29" s="664"/>
      <c r="V29" s="664"/>
      <c r="W29" s="664"/>
      <c r="X29" s="664"/>
      <c r="Y29" s="665"/>
      <c r="Z29" s="723">
        <v>6</v>
      </c>
      <c r="AA29" s="723"/>
      <c r="AB29" s="723"/>
      <c r="AC29" s="723"/>
      <c r="AD29" s="724" t="s">
        <v>126</v>
      </c>
      <c r="AE29" s="724"/>
      <c r="AF29" s="724"/>
      <c r="AG29" s="724"/>
      <c r="AH29" s="724"/>
      <c r="AI29" s="724"/>
      <c r="AJ29" s="724"/>
      <c r="AK29" s="724"/>
      <c r="AL29" s="666" t="s">
        <v>126</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68</v>
      </c>
      <c r="CG29" s="702"/>
      <c r="CH29" s="702"/>
      <c r="CI29" s="702"/>
      <c r="CJ29" s="702"/>
      <c r="CK29" s="702"/>
      <c r="CL29" s="702"/>
      <c r="CM29" s="702"/>
      <c r="CN29" s="702"/>
      <c r="CO29" s="702"/>
      <c r="CP29" s="702"/>
      <c r="CQ29" s="703"/>
      <c r="CR29" s="661">
        <v>698845</v>
      </c>
      <c r="CS29" s="662"/>
      <c r="CT29" s="662"/>
      <c r="CU29" s="662"/>
      <c r="CV29" s="662"/>
      <c r="CW29" s="662"/>
      <c r="CX29" s="662"/>
      <c r="CY29" s="663"/>
      <c r="CZ29" s="666">
        <v>13.3</v>
      </c>
      <c r="DA29" s="695"/>
      <c r="DB29" s="695"/>
      <c r="DC29" s="696"/>
      <c r="DD29" s="669">
        <v>698291</v>
      </c>
      <c r="DE29" s="662"/>
      <c r="DF29" s="662"/>
      <c r="DG29" s="662"/>
      <c r="DH29" s="662"/>
      <c r="DI29" s="662"/>
      <c r="DJ29" s="662"/>
      <c r="DK29" s="663"/>
      <c r="DL29" s="669">
        <v>698291</v>
      </c>
      <c r="DM29" s="662"/>
      <c r="DN29" s="662"/>
      <c r="DO29" s="662"/>
      <c r="DP29" s="662"/>
      <c r="DQ29" s="662"/>
      <c r="DR29" s="662"/>
      <c r="DS29" s="662"/>
      <c r="DT29" s="662"/>
      <c r="DU29" s="662"/>
      <c r="DV29" s="663"/>
      <c r="DW29" s="666">
        <v>19</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9433</v>
      </c>
      <c r="S30" s="664"/>
      <c r="T30" s="664"/>
      <c r="U30" s="664"/>
      <c r="V30" s="664"/>
      <c r="W30" s="664"/>
      <c r="X30" s="664"/>
      <c r="Y30" s="665"/>
      <c r="Z30" s="723">
        <v>0.2</v>
      </c>
      <c r="AA30" s="723"/>
      <c r="AB30" s="723"/>
      <c r="AC30" s="723"/>
      <c r="AD30" s="724">
        <v>1838</v>
      </c>
      <c r="AE30" s="724"/>
      <c r="AF30" s="724"/>
      <c r="AG30" s="724"/>
      <c r="AH30" s="724"/>
      <c r="AI30" s="724"/>
      <c r="AJ30" s="724"/>
      <c r="AK30" s="724"/>
      <c r="AL30" s="666">
        <v>0.1</v>
      </c>
      <c r="AM30" s="667"/>
      <c r="AN30" s="667"/>
      <c r="AO30" s="725"/>
      <c r="AP30" s="751" t="s">
        <v>304</v>
      </c>
      <c r="AQ30" s="752"/>
      <c r="AR30" s="752"/>
      <c r="AS30" s="752"/>
      <c r="AT30" s="757" t="s">
        <v>305</v>
      </c>
      <c r="AU30" s="230"/>
      <c r="AV30" s="230"/>
      <c r="AW30" s="230"/>
      <c r="AX30" s="760" t="s">
        <v>185</v>
      </c>
      <c r="AY30" s="761"/>
      <c r="AZ30" s="761"/>
      <c r="BA30" s="761"/>
      <c r="BB30" s="761"/>
      <c r="BC30" s="761"/>
      <c r="BD30" s="761"/>
      <c r="BE30" s="761"/>
      <c r="BF30" s="762"/>
      <c r="BG30" s="741">
        <v>99.2</v>
      </c>
      <c r="BH30" s="742"/>
      <c r="BI30" s="742"/>
      <c r="BJ30" s="742"/>
      <c r="BK30" s="742"/>
      <c r="BL30" s="742"/>
      <c r="BM30" s="743">
        <v>95.5</v>
      </c>
      <c r="BN30" s="742"/>
      <c r="BO30" s="742"/>
      <c r="BP30" s="742"/>
      <c r="BQ30" s="744"/>
      <c r="BR30" s="741">
        <v>98.9</v>
      </c>
      <c r="BS30" s="742"/>
      <c r="BT30" s="742"/>
      <c r="BU30" s="742"/>
      <c r="BV30" s="742"/>
      <c r="BW30" s="742"/>
      <c r="BX30" s="743">
        <v>94.5</v>
      </c>
      <c r="BY30" s="742"/>
      <c r="BZ30" s="742"/>
      <c r="CA30" s="742"/>
      <c r="CB30" s="744"/>
      <c r="CD30" s="747"/>
      <c r="CE30" s="748"/>
      <c r="CF30" s="705" t="s">
        <v>306</v>
      </c>
      <c r="CG30" s="702"/>
      <c r="CH30" s="702"/>
      <c r="CI30" s="702"/>
      <c r="CJ30" s="702"/>
      <c r="CK30" s="702"/>
      <c r="CL30" s="702"/>
      <c r="CM30" s="702"/>
      <c r="CN30" s="702"/>
      <c r="CO30" s="702"/>
      <c r="CP30" s="702"/>
      <c r="CQ30" s="703"/>
      <c r="CR30" s="661">
        <v>652411</v>
      </c>
      <c r="CS30" s="664"/>
      <c r="CT30" s="664"/>
      <c r="CU30" s="664"/>
      <c r="CV30" s="664"/>
      <c r="CW30" s="664"/>
      <c r="CX30" s="664"/>
      <c r="CY30" s="665"/>
      <c r="CZ30" s="666">
        <v>12.4</v>
      </c>
      <c r="DA30" s="695"/>
      <c r="DB30" s="695"/>
      <c r="DC30" s="696"/>
      <c r="DD30" s="669">
        <v>651857</v>
      </c>
      <c r="DE30" s="664"/>
      <c r="DF30" s="664"/>
      <c r="DG30" s="664"/>
      <c r="DH30" s="664"/>
      <c r="DI30" s="664"/>
      <c r="DJ30" s="664"/>
      <c r="DK30" s="665"/>
      <c r="DL30" s="669">
        <v>651857</v>
      </c>
      <c r="DM30" s="664"/>
      <c r="DN30" s="664"/>
      <c r="DO30" s="664"/>
      <c r="DP30" s="664"/>
      <c r="DQ30" s="664"/>
      <c r="DR30" s="664"/>
      <c r="DS30" s="664"/>
      <c r="DT30" s="664"/>
      <c r="DU30" s="664"/>
      <c r="DV30" s="665"/>
      <c r="DW30" s="666">
        <v>17.7</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117613</v>
      </c>
      <c r="S31" s="664"/>
      <c r="T31" s="664"/>
      <c r="U31" s="664"/>
      <c r="V31" s="664"/>
      <c r="W31" s="664"/>
      <c r="X31" s="664"/>
      <c r="Y31" s="665"/>
      <c r="Z31" s="723">
        <v>2.2000000000000002</v>
      </c>
      <c r="AA31" s="723"/>
      <c r="AB31" s="723"/>
      <c r="AC31" s="723"/>
      <c r="AD31" s="724" t="s">
        <v>126</v>
      </c>
      <c r="AE31" s="724"/>
      <c r="AF31" s="724"/>
      <c r="AG31" s="724"/>
      <c r="AH31" s="724"/>
      <c r="AI31" s="724"/>
      <c r="AJ31" s="724"/>
      <c r="AK31" s="724"/>
      <c r="AL31" s="666" t="s">
        <v>126</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99.5</v>
      </c>
      <c r="BH31" s="662"/>
      <c r="BI31" s="662"/>
      <c r="BJ31" s="662"/>
      <c r="BK31" s="662"/>
      <c r="BL31" s="662"/>
      <c r="BM31" s="667">
        <v>97</v>
      </c>
      <c r="BN31" s="740"/>
      <c r="BO31" s="740"/>
      <c r="BP31" s="740"/>
      <c r="BQ31" s="701"/>
      <c r="BR31" s="739">
        <v>99.4</v>
      </c>
      <c r="BS31" s="662"/>
      <c r="BT31" s="662"/>
      <c r="BU31" s="662"/>
      <c r="BV31" s="662"/>
      <c r="BW31" s="662"/>
      <c r="BX31" s="667">
        <v>96.4</v>
      </c>
      <c r="BY31" s="740"/>
      <c r="BZ31" s="740"/>
      <c r="CA31" s="740"/>
      <c r="CB31" s="701"/>
      <c r="CD31" s="747"/>
      <c r="CE31" s="748"/>
      <c r="CF31" s="705" t="s">
        <v>310</v>
      </c>
      <c r="CG31" s="702"/>
      <c r="CH31" s="702"/>
      <c r="CI31" s="702"/>
      <c r="CJ31" s="702"/>
      <c r="CK31" s="702"/>
      <c r="CL31" s="702"/>
      <c r="CM31" s="702"/>
      <c r="CN31" s="702"/>
      <c r="CO31" s="702"/>
      <c r="CP31" s="702"/>
      <c r="CQ31" s="703"/>
      <c r="CR31" s="661">
        <v>46434</v>
      </c>
      <c r="CS31" s="662"/>
      <c r="CT31" s="662"/>
      <c r="CU31" s="662"/>
      <c r="CV31" s="662"/>
      <c r="CW31" s="662"/>
      <c r="CX31" s="662"/>
      <c r="CY31" s="663"/>
      <c r="CZ31" s="666">
        <v>0.9</v>
      </c>
      <c r="DA31" s="695"/>
      <c r="DB31" s="695"/>
      <c r="DC31" s="696"/>
      <c r="DD31" s="669">
        <v>46434</v>
      </c>
      <c r="DE31" s="662"/>
      <c r="DF31" s="662"/>
      <c r="DG31" s="662"/>
      <c r="DH31" s="662"/>
      <c r="DI31" s="662"/>
      <c r="DJ31" s="662"/>
      <c r="DK31" s="663"/>
      <c r="DL31" s="669">
        <v>46434</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146128</v>
      </c>
      <c r="S32" s="664"/>
      <c r="T32" s="664"/>
      <c r="U32" s="664"/>
      <c r="V32" s="664"/>
      <c r="W32" s="664"/>
      <c r="X32" s="664"/>
      <c r="Y32" s="665"/>
      <c r="Z32" s="723">
        <v>2.7</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98.8</v>
      </c>
      <c r="BH32" s="677"/>
      <c r="BI32" s="677"/>
      <c r="BJ32" s="677"/>
      <c r="BK32" s="677"/>
      <c r="BL32" s="677"/>
      <c r="BM32" s="721">
        <v>93</v>
      </c>
      <c r="BN32" s="677"/>
      <c r="BO32" s="677"/>
      <c r="BP32" s="677"/>
      <c r="BQ32" s="714"/>
      <c r="BR32" s="738">
        <v>98.1</v>
      </c>
      <c r="BS32" s="677"/>
      <c r="BT32" s="677"/>
      <c r="BU32" s="677"/>
      <c r="BV32" s="677"/>
      <c r="BW32" s="677"/>
      <c r="BX32" s="721">
        <v>91.6</v>
      </c>
      <c r="BY32" s="677"/>
      <c r="BZ32" s="677"/>
      <c r="CA32" s="677"/>
      <c r="CB32" s="714"/>
      <c r="CD32" s="749"/>
      <c r="CE32" s="750"/>
      <c r="CF32" s="705" t="s">
        <v>313</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190850</v>
      </c>
      <c r="S33" s="664"/>
      <c r="T33" s="664"/>
      <c r="U33" s="664"/>
      <c r="V33" s="664"/>
      <c r="W33" s="664"/>
      <c r="X33" s="664"/>
      <c r="Y33" s="665"/>
      <c r="Z33" s="723">
        <v>3.5</v>
      </c>
      <c r="AA33" s="723"/>
      <c r="AB33" s="723"/>
      <c r="AC33" s="723"/>
      <c r="AD33" s="724" t="s">
        <v>172</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2815518</v>
      </c>
      <c r="CS33" s="662"/>
      <c r="CT33" s="662"/>
      <c r="CU33" s="662"/>
      <c r="CV33" s="662"/>
      <c r="CW33" s="662"/>
      <c r="CX33" s="662"/>
      <c r="CY33" s="663"/>
      <c r="CZ33" s="666">
        <v>53.6</v>
      </c>
      <c r="DA33" s="695"/>
      <c r="DB33" s="695"/>
      <c r="DC33" s="696"/>
      <c r="DD33" s="669">
        <v>2134108</v>
      </c>
      <c r="DE33" s="662"/>
      <c r="DF33" s="662"/>
      <c r="DG33" s="662"/>
      <c r="DH33" s="662"/>
      <c r="DI33" s="662"/>
      <c r="DJ33" s="662"/>
      <c r="DK33" s="663"/>
      <c r="DL33" s="669">
        <v>1742558</v>
      </c>
      <c r="DM33" s="662"/>
      <c r="DN33" s="662"/>
      <c r="DO33" s="662"/>
      <c r="DP33" s="662"/>
      <c r="DQ33" s="662"/>
      <c r="DR33" s="662"/>
      <c r="DS33" s="662"/>
      <c r="DT33" s="662"/>
      <c r="DU33" s="662"/>
      <c r="DV33" s="663"/>
      <c r="DW33" s="666">
        <v>47.3</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206680</v>
      </c>
      <c r="S34" s="664"/>
      <c r="T34" s="664"/>
      <c r="U34" s="664"/>
      <c r="V34" s="664"/>
      <c r="W34" s="664"/>
      <c r="X34" s="664"/>
      <c r="Y34" s="665"/>
      <c r="Z34" s="723">
        <v>3.8</v>
      </c>
      <c r="AA34" s="723"/>
      <c r="AB34" s="723"/>
      <c r="AC34" s="723"/>
      <c r="AD34" s="724">
        <v>35</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881631</v>
      </c>
      <c r="CS34" s="664"/>
      <c r="CT34" s="664"/>
      <c r="CU34" s="664"/>
      <c r="CV34" s="664"/>
      <c r="CW34" s="664"/>
      <c r="CX34" s="664"/>
      <c r="CY34" s="665"/>
      <c r="CZ34" s="666">
        <v>16.8</v>
      </c>
      <c r="DA34" s="695"/>
      <c r="DB34" s="695"/>
      <c r="DC34" s="696"/>
      <c r="DD34" s="669">
        <v>649281</v>
      </c>
      <c r="DE34" s="664"/>
      <c r="DF34" s="664"/>
      <c r="DG34" s="664"/>
      <c r="DH34" s="664"/>
      <c r="DI34" s="664"/>
      <c r="DJ34" s="664"/>
      <c r="DK34" s="665"/>
      <c r="DL34" s="669">
        <v>602762</v>
      </c>
      <c r="DM34" s="664"/>
      <c r="DN34" s="664"/>
      <c r="DO34" s="664"/>
      <c r="DP34" s="664"/>
      <c r="DQ34" s="664"/>
      <c r="DR34" s="664"/>
      <c r="DS34" s="664"/>
      <c r="DT34" s="664"/>
      <c r="DU34" s="664"/>
      <c r="DV34" s="665"/>
      <c r="DW34" s="666">
        <v>16.399999999999999</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219800</v>
      </c>
      <c r="S35" s="664"/>
      <c r="T35" s="664"/>
      <c r="U35" s="664"/>
      <c r="V35" s="664"/>
      <c r="W35" s="664"/>
      <c r="X35" s="664"/>
      <c r="Y35" s="665"/>
      <c r="Z35" s="723">
        <v>4.0999999999999996</v>
      </c>
      <c r="AA35" s="723"/>
      <c r="AB35" s="723"/>
      <c r="AC35" s="723"/>
      <c r="AD35" s="724" t="s">
        <v>126</v>
      </c>
      <c r="AE35" s="724"/>
      <c r="AF35" s="724"/>
      <c r="AG35" s="724"/>
      <c r="AH35" s="724"/>
      <c r="AI35" s="724"/>
      <c r="AJ35" s="724"/>
      <c r="AK35" s="724"/>
      <c r="AL35" s="666" t="s">
        <v>126</v>
      </c>
      <c r="AM35" s="667"/>
      <c r="AN35" s="667"/>
      <c r="AO35" s="725"/>
      <c r="AP35" s="234"/>
      <c r="AQ35" s="729" t="s">
        <v>321</v>
      </c>
      <c r="AR35" s="730"/>
      <c r="AS35" s="730"/>
      <c r="AT35" s="730"/>
      <c r="AU35" s="730"/>
      <c r="AV35" s="730"/>
      <c r="AW35" s="730"/>
      <c r="AX35" s="730"/>
      <c r="AY35" s="731"/>
      <c r="AZ35" s="726">
        <v>730328</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65234</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82271</v>
      </c>
      <c r="CS35" s="662"/>
      <c r="CT35" s="662"/>
      <c r="CU35" s="662"/>
      <c r="CV35" s="662"/>
      <c r="CW35" s="662"/>
      <c r="CX35" s="662"/>
      <c r="CY35" s="663"/>
      <c r="CZ35" s="666">
        <v>1.6</v>
      </c>
      <c r="DA35" s="695"/>
      <c r="DB35" s="695"/>
      <c r="DC35" s="696"/>
      <c r="DD35" s="669">
        <v>72777</v>
      </c>
      <c r="DE35" s="662"/>
      <c r="DF35" s="662"/>
      <c r="DG35" s="662"/>
      <c r="DH35" s="662"/>
      <c r="DI35" s="662"/>
      <c r="DJ35" s="662"/>
      <c r="DK35" s="663"/>
      <c r="DL35" s="669">
        <v>71389</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235</v>
      </c>
      <c r="AA36" s="723"/>
      <c r="AB36" s="723"/>
      <c r="AC36" s="723"/>
      <c r="AD36" s="724" t="s">
        <v>235</v>
      </c>
      <c r="AE36" s="724"/>
      <c r="AF36" s="724"/>
      <c r="AG36" s="724"/>
      <c r="AH36" s="724"/>
      <c r="AI36" s="724"/>
      <c r="AJ36" s="724"/>
      <c r="AK36" s="724"/>
      <c r="AL36" s="666" t="s">
        <v>235</v>
      </c>
      <c r="AM36" s="667"/>
      <c r="AN36" s="667"/>
      <c r="AO36" s="725"/>
      <c r="AQ36" s="698" t="s">
        <v>325</v>
      </c>
      <c r="AR36" s="699"/>
      <c r="AS36" s="699"/>
      <c r="AT36" s="699"/>
      <c r="AU36" s="699"/>
      <c r="AV36" s="699"/>
      <c r="AW36" s="699"/>
      <c r="AX36" s="699"/>
      <c r="AY36" s="700"/>
      <c r="AZ36" s="661">
        <v>158315</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48295</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684339</v>
      </c>
      <c r="CS36" s="664"/>
      <c r="CT36" s="664"/>
      <c r="CU36" s="664"/>
      <c r="CV36" s="664"/>
      <c r="CW36" s="664"/>
      <c r="CX36" s="664"/>
      <c r="CY36" s="665"/>
      <c r="CZ36" s="666">
        <v>13</v>
      </c>
      <c r="DA36" s="695"/>
      <c r="DB36" s="695"/>
      <c r="DC36" s="696"/>
      <c r="DD36" s="669">
        <v>526356</v>
      </c>
      <c r="DE36" s="664"/>
      <c r="DF36" s="664"/>
      <c r="DG36" s="664"/>
      <c r="DH36" s="664"/>
      <c r="DI36" s="664"/>
      <c r="DJ36" s="664"/>
      <c r="DK36" s="665"/>
      <c r="DL36" s="669">
        <v>438845</v>
      </c>
      <c r="DM36" s="664"/>
      <c r="DN36" s="664"/>
      <c r="DO36" s="664"/>
      <c r="DP36" s="664"/>
      <c r="DQ36" s="664"/>
      <c r="DR36" s="664"/>
      <c r="DS36" s="664"/>
      <c r="DT36" s="664"/>
      <c r="DU36" s="664"/>
      <c r="DV36" s="665"/>
      <c r="DW36" s="666">
        <v>11.9</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177000</v>
      </c>
      <c r="S37" s="664"/>
      <c r="T37" s="664"/>
      <c r="U37" s="664"/>
      <c r="V37" s="664"/>
      <c r="W37" s="664"/>
      <c r="X37" s="664"/>
      <c r="Y37" s="665"/>
      <c r="Z37" s="723">
        <v>3.3</v>
      </c>
      <c r="AA37" s="723"/>
      <c r="AB37" s="723"/>
      <c r="AC37" s="723"/>
      <c r="AD37" s="724" t="s">
        <v>126</v>
      </c>
      <c r="AE37" s="724"/>
      <c r="AF37" s="724"/>
      <c r="AG37" s="724"/>
      <c r="AH37" s="724"/>
      <c r="AI37" s="724"/>
      <c r="AJ37" s="724"/>
      <c r="AK37" s="724"/>
      <c r="AL37" s="666" t="s">
        <v>172</v>
      </c>
      <c r="AM37" s="667"/>
      <c r="AN37" s="667"/>
      <c r="AO37" s="725"/>
      <c r="AQ37" s="698" t="s">
        <v>329</v>
      </c>
      <c r="AR37" s="699"/>
      <c r="AS37" s="699"/>
      <c r="AT37" s="699"/>
      <c r="AU37" s="699"/>
      <c r="AV37" s="699"/>
      <c r="AW37" s="699"/>
      <c r="AX37" s="699"/>
      <c r="AY37" s="700"/>
      <c r="AZ37" s="661">
        <v>4094</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1737</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106489</v>
      </c>
      <c r="CS37" s="662"/>
      <c r="CT37" s="662"/>
      <c r="CU37" s="662"/>
      <c r="CV37" s="662"/>
      <c r="CW37" s="662"/>
      <c r="CX37" s="662"/>
      <c r="CY37" s="663"/>
      <c r="CZ37" s="666">
        <v>2</v>
      </c>
      <c r="DA37" s="695"/>
      <c r="DB37" s="695"/>
      <c r="DC37" s="696"/>
      <c r="DD37" s="669">
        <v>106021</v>
      </c>
      <c r="DE37" s="662"/>
      <c r="DF37" s="662"/>
      <c r="DG37" s="662"/>
      <c r="DH37" s="662"/>
      <c r="DI37" s="662"/>
      <c r="DJ37" s="662"/>
      <c r="DK37" s="663"/>
      <c r="DL37" s="669">
        <v>106021</v>
      </c>
      <c r="DM37" s="662"/>
      <c r="DN37" s="662"/>
      <c r="DO37" s="662"/>
      <c r="DP37" s="662"/>
      <c r="DQ37" s="662"/>
      <c r="DR37" s="662"/>
      <c r="DS37" s="662"/>
      <c r="DT37" s="662"/>
      <c r="DU37" s="662"/>
      <c r="DV37" s="663"/>
      <c r="DW37" s="666">
        <v>2.9</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5389661</v>
      </c>
      <c r="S38" s="713"/>
      <c r="T38" s="713"/>
      <c r="U38" s="713"/>
      <c r="V38" s="713"/>
      <c r="W38" s="713"/>
      <c r="X38" s="713"/>
      <c r="Y38" s="718"/>
      <c r="Z38" s="719">
        <v>100</v>
      </c>
      <c r="AA38" s="719"/>
      <c r="AB38" s="719"/>
      <c r="AC38" s="719"/>
      <c r="AD38" s="720">
        <v>3506624</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235</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2768</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726234</v>
      </c>
      <c r="CS38" s="664"/>
      <c r="CT38" s="664"/>
      <c r="CU38" s="664"/>
      <c r="CV38" s="664"/>
      <c r="CW38" s="664"/>
      <c r="CX38" s="664"/>
      <c r="CY38" s="665"/>
      <c r="CZ38" s="666">
        <v>13.8</v>
      </c>
      <c r="DA38" s="695"/>
      <c r="DB38" s="695"/>
      <c r="DC38" s="696"/>
      <c r="DD38" s="669">
        <v>637446</v>
      </c>
      <c r="DE38" s="664"/>
      <c r="DF38" s="664"/>
      <c r="DG38" s="664"/>
      <c r="DH38" s="664"/>
      <c r="DI38" s="664"/>
      <c r="DJ38" s="664"/>
      <c r="DK38" s="665"/>
      <c r="DL38" s="669">
        <v>629562</v>
      </c>
      <c r="DM38" s="664"/>
      <c r="DN38" s="664"/>
      <c r="DO38" s="664"/>
      <c r="DP38" s="664"/>
      <c r="DQ38" s="664"/>
      <c r="DR38" s="664"/>
      <c r="DS38" s="664"/>
      <c r="DT38" s="664"/>
      <c r="DU38" s="664"/>
      <c r="DV38" s="665"/>
      <c r="DW38" s="666">
        <v>17.100000000000001</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235</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90</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376043</v>
      </c>
      <c r="CS39" s="662"/>
      <c r="CT39" s="662"/>
      <c r="CU39" s="662"/>
      <c r="CV39" s="662"/>
      <c r="CW39" s="662"/>
      <c r="CX39" s="662"/>
      <c r="CY39" s="663"/>
      <c r="CZ39" s="666">
        <v>7.2</v>
      </c>
      <c r="DA39" s="695"/>
      <c r="DB39" s="695"/>
      <c r="DC39" s="696"/>
      <c r="DD39" s="669">
        <v>248248</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125385</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126</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65000</v>
      </c>
      <c r="CS40" s="664"/>
      <c r="CT40" s="664"/>
      <c r="CU40" s="664"/>
      <c r="CV40" s="664"/>
      <c r="CW40" s="664"/>
      <c r="CX40" s="664"/>
      <c r="CY40" s="665"/>
      <c r="CZ40" s="666">
        <v>1.2</v>
      </c>
      <c r="DA40" s="695"/>
      <c r="DB40" s="695"/>
      <c r="DC40" s="696"/>
      <c r="DD40" s="669" t="s">
        <v>235</v>
      </c>
      <c r="DE40" s="664"/>
      <c r="DF40" s="664"/>
      <c r="DG40" s="664"/>
      <c r="DH40" s="664"/>
      <c r="DI40" s="664"/>
      <c r="DJ40" s="664"/>
      <c r="DK40" s="665"/>
      <c r="DL40" s="669" t="s">
        <v>126</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442534</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366</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168960</v>
      </c>
      <c r="CS42" s="664"/>
      <c r="CT42" s="664"/>
      <c r="CU42" s="664"/>
      <c r="CV42" s="664"/>
      <c r="CW42" s="664"/>
      <c r="CX42" s="664"/>
      <c r="CY42" s="665"/>
      <c r="CZ42" s="666">
        <v>3.2</v>
      </c>
      <c r="DA42" s="667"/>
      <c r="DB42" s="667"/>
      <c r="DC42" s="668"/>
      <c r="DD42" s="669">
        <v>64110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4808</v>
      </c>
      <c r="CS43" s="662"/>
      <c r="CT43" s="662"/>
      <c r="CU43" s="662"/>
      <c r="CV43" s="662"/>
      <c r="CW43" s="662"/>
      <c r="CX43" s="662"/>
      <c r="CY43" s="663"/>
      <c r="CZ43" s="666">
        <v>0.1</v>
      </c>
      <c r="DA43" s="695"/>
      <c r="DB43" s="695"/>
      <c r="DC43" s="696"/>
      <c r="DD43" s="669">
        <v>4808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167461</v>
      </c>
      <c r="CS44" s="664"/>
      <c r="CT44" s="664"/>
      <c r="CU44" s="664"/>
      <c r="CV44" s="664"/>
      <c r="CW44" s="664"/>
      <c r="CX44" s="664"/>
      <c r="CY44" s="665"/>
      <c r="CZ44" s="666">
        <v>3.2</v>
      </c>
      <c r="DA44" s="667"/>
      <c r="DB44" s="667"/>
      <c r="DC44" s="668"/>
      <c r="DD44" s="669">
        <v>62611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79835</v>
      </c>
      <c r="CS45" s="662"/>
      <c r="CT45" s="662"/>
      <c r="CU45" s="662"/>
      <c r="CV45" s="662"/>
      <c r="CW45" s="662"/>
      <c r="CX45" s="662"/>
      <c r="CY45" s="663"/>
      <c r="CZ45" s="666">
        <v>1.5</v>
      </c>
      <c r="DA45" s="695"/>
      <c r="DB45" s="695"/>
      <c r="DC45" s="696"/>
      <c r="DD45" s="669">
        <v>20780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83450</v>
      </c>
      <c r="CS46" s="664"/>
      <c r="CT46" s="664"/>
      <c r="CU46" s="664"/>
      <c r="CV46" s="664"/>
      <c r="CW46" s="664"/>
      <c r="CX46" s="664"/>
      <c r="CY46" s="665"/>
      <c r="CZ46" s="666">
        <v>1.6</v>
      </c>
      <c r="DA46" s="667"/>
      <c r="DB46" s="667"/>
      <c r="DC46" s="668"/>
      <c r="DD46" s="669">
        <v>40656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v>1499</v>
      </c>
      <c r="CS47" s="662"/>
      <c r="CT47" s="662"/>
      <c r="CU47" s="662"/>
      <c r="CV47" s="662"/>
      <c r="CW47" s="662"/>
      <c r="CX47" s="662"/>
      <c r="CY47" s="663"/>
      <c r="CZ47" s="666">
        <v>0</v>
      </c>
      <c r="DA47" s="695"/>
      <c r="DB47" s="695"/>
      <c r="DC47" s="696"/>
      <c r="DD47" s="669">
        <v>1499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126</v>
      </c>
      <c r="CS48" s="664"/>
      <c r="CT48" s="664"/>
      <c r="CU48" s="664"/>
      <c r="CV48" s="664"/>
      <c r="CW48" s="664"/>
      <c r="CX48" s="664"/>
      <c r="CY48" s="665"/>
      <c r="CZ48" s="666" t="s">
        <v>126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5251769</v>
      </c>
      <c r="CS49" s="677"/>
      <c r="CT49" s="677"/>
      <c r="CU49" s="677"/>
      <c r="CV49" s="677"/>
      <c r="CW49" s="677"/>
      <c r="CX49" s="677"/>
      <c r="CY49" s="678"/>
      <c r="CZ49" s="679">
        <v>100</v>
      </c>
      <c r="DA49" s="680"/>
      <c r="DB49" s="680"/>
      <c r="DC49" s="681"/>
      <c r="DD49" s="682">
        <v>3975706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221D8LpQnzVKcz9TxCg+Aq2zqEMSXmk6/7B3thDgcnqjQ/pL9LDrRbFGCrioyYMwTTZlioRZXwJfUV9MNyh0OQ==" saltValue="9s3JWv2nHPzbYkYQxXng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379</v>
      </c>
      <c r="C7" s="1140"/>
      <c r="D7" s="1140"/>
      <c r="E7" s="1140"/>
      <c r="F7" s="1140"/>
      <c r="G7" s="1140"/>
      <c r="H7" s="1140"/>
      <c r="I7" s="1140"/>
      <c r="J7" s="1140"/>
      <c r="K7" s="1140"/>
      <c r="L7" s="1140"/>
      <c r="M7" s="1140"/>
      <c r="N7" s="1140"/>
      <c r="O7" s="1140"/>
      <c r="P7" s="1141"/>
      <c r="Q7" s="1193">
        <v>5390</v>
      </c>
      <c r="R7" s="1194"/>
      <c r="S7" s="1194"/>
      <c r="T7" s="1194"/>
      <c r="U7" s="1194"/>
      <c r="V7" s="1194">
        <v>5252</v>
      </c>
      <c r="W7" s="1194"/>
      <c r="X7" s="1194"/>
      <c r="Y7" s="1194"/>
      <c r="Z7" s="1194"/>
      <c r="AA7" s="1194">
        <v>138</v>
      </c>
      <c r="AB7" s="1194"/>
      <c r="AC7" s="1194"/>
      <c r="AD7" s="1194"/>
      <c r="AE7" s="1195"/>
      <c r="AF7" s="1196">
        <v>137</v>
      </c>
      <c r="AG7" s="1197"/>
      <c r="AH7" s="1197"/>
      <c r="AI7" s="1197"/>
      <c r="AJ7" s="1198"/>
      <c r="AK7" s="1180">
        <v>146</v>
      </c>
      <c r="AL7" s="1181"/>
      <c r="AM7" s="1181"/>
      <c r="AN7" s="1181"/>
      <c r="AO7" s="1181"/>
      <c r="AP7" s="1181">
        <v>6141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381</v>
      </c>
      <c r="B23" s="1033" t="s">
        <v>382</v>
      </c>
      <c r="C23" s="1034"/>
      <c r="D23" s="1034"/>
      <c r="E23" s="1034"/>
      <c r="F23" s="1034"/>
      <c r="G23" s="1034"/>
      <c r="H23" s="1034"/>
      <c r="I23" s="1034"/>
      <c r="J23" s="1034"/>
      <c r="K23" s="1034"/>
      <c r="L23" s="1034"/>
      <c r="M23" s="1034"/>
      <c r="N23" s="1034"/>
      <c r="O23" s="1034"/>
      <c r="P23" s="1035"/>
      <c r="Q23" s="1157">
        <v>5390</v>
      </c>
      <c r="R23" s="1158"/>
      <c r="S23" s="1158"/>
      <c r="T23" s="1158"/>
      <c r="U23" s="1158"/>
      <c r="V23" s="1158">
        <v>5252</v>
      </c>
      <c r="W23" s="1158"/>
      <c r="X23" s="1158"/>
      <c r="Y23" s="1158"/>
      <c r="Z23" s="1158"/>
      <c r="AA23" s="1158">
        <v>138</v>
      </c>
      <c r="AB23" s="1158"/>
      <c r="AC23" s="1158"/>
      <c r="AD23" s="1158"/>
      <c r="AE23" s="1159"/>
      <c r="AF23" s="1160">
        <v>137</v>
      </c>
      <c r="AG23" s="1158"/>
      <c r="AH23" s="1158"/>
      <c r="AI23" s="1158"/>
      <c r="AJ23" s="1161"/>
      <c r="AK23" s="1162"/>
      <c r="AL23" s="1163"/>
      <c r="AM23" s="1163"/>
      <c r="AN23" s="1163"/>
      <c r="AO23" s="1163"/>
      <c r="AP23" s="1158">
        <v>6141</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48" t="s">
        <v>388</v>
      </c>
      <c r="AG26" s="1097"/>
      <c r="AH26" s="1097"/>
      <c r="AI26" s="1097"/>
      <c r="AJ26" s="1149"/>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393</v>
      </c>
      <c r="C28" s="1140"/>
      <c r="D28" s="1140"/>
      <c r="E28" s="1140"/>
      <c r="F28" s="1140"/>
      <c r="G28" s="1140"/>
      <c r="H28" s="1140"/>
      <c r="I28" s="1140"/>
      <c r="J28" s="1140"/>
      <c r="K28" s="1140"/>
      <c r="L28" s="1140"/>
      <c r="M28" s="1140"/>
      <c r="N28" s="1140"/>
      <c r="O28" s="1140"/>
      <c r="P28" s="1141"/>
      <c r="Q28" s="1142">
        <v>1494</v>
      </c>
      <c r="R28" s="1143"/>
      <c r="S28" s="1143"/>
      <c r="T28" s="1143"/>
      <c r="U28" s="1143"/>
      <c r="V28" s="1143">
        <v>1429</v>
      </c>
      <c r="W28" s="1143"/>
      <c r="X28" s="1143"/>
      <c r="Y28" s="1143"/>
      <c r="Z28" s="1143"/>
      <c r="AA28" s="1143">
        <v>65</v>
      </c>
      <c r="AB28" s="1143"/>
      <c r="AC28" s="1143"/>
      <c r="AD28" s="1143"/>
      <c r="AE28" s="1144"/>
      <c r="AF28" s="1145">
        <v>65</v>
      </c>
      <c r="AG28" s="1143"/>
      <c r="AH28" s="1143"/>
      <c r="AI28" s="1143"/>
      <c r="AJ28" s="1146"/>
      <c r="AK28" s="1147">
        <v>125</v>
      </c>
      <c r="AL28" s="1135"/>
      <c r="AM28" s="1135"/>
      <c r="AN28" s="1135"/>
      <c r="AO28" s="1135"/>
      <c r="AP28" s="1135" t="s">
        <v>572</v>
      </c>
      <c r="AQ28" s="1135"/>
      <c r="AR28" s="1135"/>
      <c r="AS28" s="1135"/>
      <c r="AT28" s="1135"/>
      <c r="AU28" s="1135" t="s">
        <v>572</v>
      </c>
      <c r="AV28" s="1135"/>
      <c r="AW28" s="1135"/>
      <c r="AX28" s="1135"/>
      <c r="AY28" s="1135"/>
      <c r="AZ28" s="1136" t="s">
        <v>572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394</v>
      </c>
      <c r="C29" s="1127"/>
      <c r="D29" s="1127"/>
      <c r="E29" s="1127"/>
      <c r="F29" s="1127"/>
      <c r="G29" s="1127"/>
      <c r="H29" s="1127"/>
      <c r="I29" s="1127"/>
      <c r="J29" s="1127"/>
      <c r="K29" s="1127"/>
      <c r="L29" s="1127"/>
      <c r="M29" s="1127"/>
      <c r="N29" s="1127"/>
      <c r="O29" s="1127"/>
      <c r="P29" s="1128"/>
      <c r="Q29" s="1132">
        <v>1541</v>
      </c>
      <c r="R29" s="1133"/>
      <c r="S29" s="1133"/>
      <c r="T29" s="1133"/>
      <c r="U29" s="1133"/>
      <c r="V29" s="1133">
        <v>1501</v>
      </c>
      <c r="W29" s="1133"/>
      <c r="X29" s="1133"/>
      <c r="Y29" s="1133"/>
      <c r="Z29" s="1133"/>
      <c r="AA29" s="1133">
        <v>40</v>
      </c>
      <c r="AB29" s="1133"/>
      <c r="AC29" s="1133"/>
      <c r="AD29" s="1133"/>
      <c r="AE29" s="1134"/>
      <c r="AF29" s="1108">
        <v>40</v>
      </c>
      <c r="AG29" s="1109"/>
      <c r="AH29" s="1109"/>
      <c r="AI29" s="1109"/>
      <c r="AJ29" s="1110"/>
      <c r="AK29" s="1069">
        <v>218</v>
      </c>
      <c r="AL29" s="1060"/>
      <c r="AM29" s="1060"/>
      <c r="AN29" s="1060"/>
      <c r="AO29" s="1060"/>
      <c r="AP29" s="1060" t="s">
        <v>573</v>
      </c>
      <c r="AQ29" s="1060"/>
      <c r="AR29" s="1060"/>
      <c r="AS29" s="1060"/>
      <c r="AT29" s="1060"/>
      <c r="AU29" s="1060" t="s">
        <v>574</v>
      </c>
      <c r="AV29" s="1060"/>
      <c r="AW29" s="1060"/>
      <c r="AX29" s="1060"/>
      <c r="AY29" s="1060"/>
      <c r="AZ29" s="1131" t="s">
        <v>572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395</v>
      </c>
      <c r="C30" s="1127"/>
      <c r="D30" s="1127"/>
      <c r="E30" s="1127"/>
      <c r="F30" s="1127"/>
      <c r="G30" s="1127"/>
      <c r="H30" s="1127"/>
      <c r="I30" s="1127"/>
      <c r="J30" s="1127"/>
      <c r="K30" s="1127"/>
      <c r="L30" s="1127"/>
      <c r="M30" s="1127"/>
      <c r="N30" s="1127"/>
      <c r="O30" s="1127"/>
      <c r="P30" s="1128"/>
      <c r="Q30" s="1132">
        <v>171</v>
      </c>
      <c r="R30" s="1133"/>
      <c r="S30" s="1133"/>
      <c r="T30" s="1133"/>
      <c r="U30" s="1133"/>
      <c r="V30" s="1133">
        <v>173</v>
      </c>
      <c r="W30" s="1133"/>
      <c r="X30" s="1133"/>
      <c r="Y30" s="1133"/>
      <c r="Z30" s="1133"/>
      <c r="AA30" s="1133">
        <v>-2</v>
      </c>
      <c r="AB30" s="1133"/>
      <c r="AC30" s="1133"/>
      <c r="AD30" s="1133"/>
      <c r="AE30" s="1134"/>
      <c r="AF30" s="1108">
        <v>-2</v>
      </c>
      <c r="AG30" s="1109"/>
      <c r="AH30" s="1109"/>
      <c r="AI30" s="1109"/>
      <c r="AJ30" s="1110"/>
      <c r="AK30" s="1069">
        <v>54</v>
      </c>
      <c r="AL30" s="1060"/>
      <c r="AM30" s="1060"/>
      <c r="AN30" s="1060"/>
      <c r="AO30" s="1060"/>
      <c r="AP30" s="1060" t="s">
        <v>572</v>
      </c>
      <c r="AQ30" s="1060"/>
      <c r="AR30" s="1060"/>
      <c r="AS30" s="1060"/>
      <c r="AT30" s="1060"/>
      <c r="AU30" s="1060" t="s">
        <v>572</v>
      </c>
      <c r="AV30" s="1060"/>
      <c r="AW30" s="1060"/>
      <c r="AX30" s="1060"/>
      <c r="AY30" s="1060"/>
      <c r="AZ30" s="1131" t="s">
        <v>572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396</v>
      </c>
      <c r="C31" s="1127"/>
      <c r="D31" s="1127"/>
      <c r="E31" s="1127"/>
      <c r="F31" s="1127"/>
      <c r="G31" s="1127"/>
      <c r="H31" s="1127"/>
      <c r="I31" s="1127"/>
      <c r="J31" s="1127"/>
      <c r="K31" s="1127"/>
      <c r="L31" s="1127"/>
      <c r="M31" s="1127"/>
      <c r="N31" s="1127"/>
      <c r="O31" s="1127"/>
      <c r="P31" s="1128"/>
      <c r="Q31" s="1132">
        <v>501</v>
      </c>
      <c r="R31" s="1133"/>
      <c r="S31" s="1133"/>
      <c r="T31" s="1133"/>
      <c r="U31" s="1133"/>
      <c r="V31" s="1133">
        <v>501</v>
      </c>
      <c r="W31" s="1133"/>
      <c r="X31" s="1133"/>
      <c r="Y31" s="1133"/>
      <c r="Z31" s="1133"/>
      <c r="AA31" s="1133" t="s">
        <v>572</v>
      </c>
      <c r="AB31" s="1133"/>
      <c r="AC31" s="1133"/>
      <c r="AD31" s="1133"/>
      <c r="AE31" s="1134"/>
      <c r="AF31" s="1108" t="s">
        <v>126</v>
      </c>
      <c r="AG31" s="1109"/>
      <c r="AH31" s="1109"/>
      <c r="AI31" s="1109"/>
      <c r="AJ31" s="1110"/>
      <c r="AK31" s="1069">
        <v>158</v>
      </c>
      <c r="AL31" s="1060"/>
      <c r="AM31" s="1060"/>
      <c r="AN31" s="1060"/>
      <c r="AO31" s="1060"/>
      <c r="AP31" s="1060">
        <v>3457</v>
      </c>
      <c r="AQ31" s="1060"/>
      <c r="AR31" s="1060"/>
      <c r="AS31" s="1060"/>
      <c r="AT31" s="1060"/>
      <c r="AU31" s="1060">
        <v>2119</v>
      </c>
      <c r="AV31" s="1060"/>
      <c r="AW31" s="1060"/>
      <c r="AX31" s="1060"/>
      <c r="AY31" s="1060"/>
      <c r="AZ31" s="1131" t="s">
        <v>572</v>
      </c>
      <c r="BA31" s="1131"/>
      <c r="BB31" s="1131"/>
      <c r="BC31" s="1131"/>
      <c r="BD31" s="1131"/>
      <c r="BE31" s="1121" t="s">
        <v>397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18</v>
      </c>
      <c r="R32" s="1133"/>
      <c r="S32" s="1133"/>
      <c r="T32" s="1133"/>
      <c r="U32" s="1133"/>
      <c r="V32" s="1133">
        <v>17</v>
      </c>
      <c r="W32" s="1133"/>
      <c r="X32" s="1133"/>
      <c r="Y32" s="1133"/>
      <c r="Z32" s="1133"/>
      <c r="AA32" s="1133">
        <v>1</v>
      </c>
      <c r="AB32" s="1133"/>
      <c r="AC32" s="1133"/>
      <c r="AD32" s="1133"/>
      <c r="AE32" s="1134"/>
      <c r="AF32" s="1108">
        <v>1</v>
      </c>
      <c r="AG32" s="1109"/>
      <c r="AH32" s="1109"/>
      <c r="AI32" s="1109"/>
      <c r="AJ32" s="1110"/>
      <c r="AK32" s="1069" t="s">
        <v>572</v>
      </c>
      <c r="AL32" s="1060"/>
      <c r="AM32" s="1060"/>
      <c r="AN32" s="1060"/>
      <c r="AO32" s="1060"/>
      <c r="AP32" s="1060">
        <v>5</v>
      </c>
      <c r="AQ32" s="1060"/>
      <c r="AR32" s="1060"/>
      <c r="AS32" s="1060"/>
      <c r="AT32" s="1060"/>
      <c r="AU32" s="1060">
        <v>3</v>
      </c>
      <c r="AV32" s="1060"/>
      <c r="AW32" s="1060"/>
      <c r="AX32" s="1060"/>
      <c r="AY32" s="1060"/>
      <c r="AZ32" s="1131" t="s">
        <v>572</v>
      </c>
      <c r="BA32" s="1131"/>
      <c r="BB32" s="1131"/>
      <c r="BC32" s="1131"/>
      <c r="BD32" s="1131"/>
      <c r="BE32" s="1121" t="s">
        <v>397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399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381</v>
      </c>
      <c r="B63" s="1033" t="s">
        <v>400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104</v>
      </c>
      <c r="AG63" s="1048"/>
      <c r="AH63" s="1048"/>
      <c r="AI63" s="1048"/>
      <c r="AJ63" s="1119"/>
      <c r="AK63" s="1120"/>
      <c r="AL63" s="1052"/>
      <c r="AM63" s="1052"/>
      <c r="AN63" s="1052"/>
      <c r="AO63" s="1052"/>
      <c r="AP63" s="1048">
        <v>3462</v>
      </c>
      <c r="AQ63" s="1048"/>
      <c r="AR63" s="1048"/>
      <c r="AS63" s="1048"/>
      <c r="AT63" s="1048"/>
      <c r="AU63" s="1048">
        <v>2122</v>
      </c>
      <c r="AV63" s="1048"/>
      <c r="AW63" s="1048"/>
      <c r="AX63" s="1048"/>
      <c r="AY63" s="1048"/>
      <c r="AZ63" s="1114"/>
      <c r="BA63" s="1114"/>
      <c r="BB63" s="1114"/>
      <c r="BC63" s="1114"/>
      <c r="BD63" s="1114"/>
      <c r="BE63" s="1049"/>
      <c r="BF63" s="1049"/>
      <c r="BG63" s="1049"/>
      <c r="BH63" s="1049"/>
      <c r="BI63" s="1050"/>
      <c r="BJ63" s="1115" t="s">
        <v>401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403</v>
      </c>
      <c r="B66" s="1085"/>
      <c r="C66" s="1085"/>
      <c r="D66" s="1085"/>
      <c r="E66" s="1085"/>
      <c r="F66" s="1085"/>
      <c r="G66" s="1085"/>
      <c r="H66" s="1085"/>
      <c r="I66" s="1085"/>
      <c r="J66" s="1085"/>
      <c r="K66" s="1085"/>
      <c r="L66" s="1085"/>
      <c r="M66" s="1085"/>
      <c r="N66" s="1085"/>
      <c r="O66" s="1085"/>
      <c r="P66" s="1086"/>
      <c r="Q66" s="1090" t="s">
        <v>404</v>
      </c>
      <c r="R66" s="1091"/>
      <c r="S66" s="1091"/>
      <c r="T66" s="1091"/>
      <c r="U66" s="1092"/>
      <c r="V66" s="1090" t="s">
        <v>386</v>
      </c>
      <c r="W66" s="1091"/>
      <c r="X66" s="1091"/>
      <c r="Y66" s="1091"/>
      <c r="Z66" s="1092"/>
      <c r="AA66" s="1090" t="s">
        <v>387</v>
      </c>
      <c r="AB66" s="1091"/>
      <c r="AC66" s="1091"/>
      <c r="AD66" s="1091"/>
      <c r="AE66" s="1092"/>
      <c r="AF66" s="1096" t="s">
        <v>388</v>
      </c>
      <c r="AG66" s="1097"/>
      <c r="AH66" s="1097"/>
      <c r="AI66" s="1097"/>
      <c r="AJ66" s="1098"/>
      <c r="AK66" s="1090" t="s">
        <v>405</v>
      </c>
      <c r="AL66" s="1085"/>
      <c r="AM66" s="1085"/>
      <c r="AN66" s="1085"/>
      <c r="AO66" s="1086"/>
      <c r="AP66" s="1090" t="s">
        <v>406</v>
      </c>
      <c r="AQ66" s="1091"/>
      <c r="AR66" s="1091"/>
      <c r="AS66" s="1091"/>
      <c r="AT66" s="1092"/>
      <c r="AU66" s="1090" t="s">
        <v>407</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559</v>
      </c>
      <c r="C68" s="1075"/>
      <c r="D68" s="1075"/>
      <c r="E68" s="1075"/>
      <c r="F68" s="1075"/>
      <c r="G68" s="1075"/>
      <c r="H68" s="1075"/>
      <c r="I68" s="1075"/>
      <c r="J68" s="1075"/>
      <c r="K68" s="1075"/>
      <c r="L68" s="1075"/>
      <c r="M68" s="1075"/>
      <c r="N68" s="1075"/>
      <c r="O68" s="1075"/>
      <c r="P68" s="1076"/>
      <c r="Q68" s="1077">
        <v>1072</v>
      </c>
      <c r="R68" s="1071"/>
      <c r="S68" s="1071"/>
      <c r="T68" s="1071"/>
      <c r="U68" s="1071"/>
      <c r="V68" s="1071">
        <v>1068</v>
      </c>
      <c r="W68" s="1071"/>
      <c r="X68" s="1071"/>
      <c r="Y68" s="1071"/>
      <c r="Z68" s="1071"/>
      <c r="AA68" s="1071">
        <v>4</v>
      </c>
      <c r="AB68" s="1071"/>
      <c r="AC68" s="1071"/>
      <c r="AD68" s="1071"/>
      <c r="AE68" s="1071"/>
      <c r="AF68" s="1071">
        <v>4</v>
      </c>
      <c r="AG68" s="1071"/>
      <c r="AH68" s="1071"/>
      <c r="AI68" s="1071"/>
      <c r="AJ68" s="1071"/>
      <c r="AK68" s="1071" t="s">
        <v>578</v>
      </c>
      <c r="AL68" s="1071"/>
      <c r="AM68" s="1071"/>
      <c r="AN68" s="1071"/>
      <c r="AO68" s="1071"/>
      <c r="AP68" s="1071" t="s">
        <v>575</v>
      </c>
      <c r="AQ68" s="1071"/>
      <c r="AR68" s="1071"/>
      <c r="AS68" s="1071"/>
      <c r="AT68" s="1071"/>
      <c r="AU68" s="1071" t="s">
        <v>575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560</v>
      </c>
      <c r="C69" s="1064"/>
      <c r="D69" s="1064"/>
      <c r="E69" s="1064"/>
      <c r="F69" s="1064"/>
      <c r="G69" s="1064"/>
      <c r="H69" s="1064"/>
      <c r="I69" s="1064"/>
      <c r="J69" s="1064"/>
      <c r="K69" s="1064"/>
      <c r="L69" s="1064"/>
      <c r="M69" s="1064"/>
      <c r="N69" s="1064"/>
      <c r="O69" s="1064"/>
      <c r="P69" s="1065"/>
      <c r="Q69" s="1066">
        <v>83</v>
      </c>
      <c r="R69" s="1060"/>
      <c r="S69" s="1060"/>
      <c r="T69" s="1060"/>
      <c r="U69" s="1060"/>
      <c r="V69" s="1060">
        <v>70</v>
      </c>
      <c r="W69" s="1060"/>
      <c r="X69" s="1060"/>
      <c r="Y69" s="1060"/>
      <c r="Z69" s="1060"/>
      <c r="AA69" s="1060">
        <v>13</v>
      </c>
      <c r="AB69" s="1060"/>
      <c r="AC69" s="1060"/>
      <c r="AD69" s="1060"/>
      <c r="AE69" s="1060"/>
      <c r="AF69" s="1060">
        <v>13</v>
      </c>
      <c r="AG69" s="1060"/>
      <c r="AH69" s="1060"/>
      <c r="AI69" s="1060"/>
      <c r="AJ69" s="1060"/>
      <c r="AK69" s="1060" t="s">
        <v>577</v>
      </c>
      <c r="AL69" s="1060"/>
      <c r="AM69" s="1060"/>
      <c r="AN69" s="1060"/>
      <c r="AO69" s="1060"/>
      <c r="AP69" s="1060" t="s">
        <v>575</v>
      </c>
      <c r="AQ69" s="1060"/>
      <c r="AR69" s="1060"/>
      <c r="AS69" s="1060"/>
      <c r="AT69" s="1060"/>
      <c r="AU69" s="1060" t="s">
        <v>575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561</v>
      </c>
      <c r="C70" s="1064"/>
      <c r="D70" s="1064"/>
      <c r="E70" s="1064"/>
      <c r="F70" s="1064"/>
      <c r="G70" s="1064"/>
      <c r="H70" s="1064"/>
      <c r="I70" s="1064"/>
      <c r="J70" s="1064"/>
      <c r="K70" s="1064"/>
      <c r="L70" s="1064"/>
      <c r="M70" s="1064"/>
      <c r="N70" s="1064"/>
      <c r="O70" s="1064"/>
      <c r="P70" s="1065"/>
      <c r="Q70" s="1066">
        <v>7334</v>
      </c>
      <c r="R70" s="1060"/>
      <c r="S70" s="1060"/>
      <c r="T70" s="1060"/>
      <c r="U70" s="1060"/>
      <c r="V70" s="1060">
        <v>6742</v>
      </c>
      <c r="W70" s="1060"/>
      <c r="X70" s="1060"/>
      <c r="Y70" s="1060"/>
      <c r="Z70" s="1060"/>
      <c r="AA70" s="1060">
        <v>592</v>
      </c>
      <c r="AB70" s="1060"/>
      <c r="AC70" s="1060"/>
      <c r="AD70" s="1060"/>
      <c r="AE70" s="1060"/>
      <c r="AF70" s="1060">
        <v>592</v>
      </c>
      <c r="AG70" s="1060"/>
      <c r="AH70" s="1060"/>
      <c r="AI70" s="1060"/>
      <c r="AJ70" s="1060"/>
      <c r="AK70" s="1060" t="s">
        <v>577</v>
      </c>
      <c r="AL70" s="1060"/>
      <c r="AM70" s="1060"/>
      <c r="AN70" s="1060"/>
      <c r="AO70" s="1060"/>
      <c r="AP70" s="1060" t="s">
        <v>577</v>
      </c>
      <c r="AQ70" s="1060"/>
      <c r="AR70" s="1060"/>
      <c r="AS70" s="1060"/>
      <c r="AT70" s="1060"/>
      <c r="AU70" s="1060" t="s">
        <v>575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562</v>
      </c>
      <c r="C71" s="1064"/>
      <c r="D71" s="1064"/>
      <c r="E71" s="1064"/>
      <c r="F71" s="1064"/>
      <c r="G71" s="1064"/>
      <c r="H71" s="1064"/>
      <c r="I71" s="1064"/>
      <c r="J71" s="1064"/>
      <c r="K71" s="1064"/>
      <c r="L71" s="1064"/>
      <c r="M71" s="1064"/>
      <c r="N71" s="1064"/>
      <c r="O71" s="1064"/>
      <c r="P71" s="1065"/>
      <c r="Q71" s="1066">
        <v>5830</v>
      </c>
      <c r="R71" s="1060"/>
      <c r="S71" s="1060"/>
      <c r="T71" s="1060"/>
      <c r="U71" s="1060"/>
      <c r="V71" s="1060">
        <v>5669</v>
      </c>
      <c r="W71" s="1060"/>
      <c r="X71" s="1060"/>
      <c r="Y71" s="1060"/>
      <c r="Z71" s="1060"/>
      <c r="AA71" s="1060">
        <v>161</v>
      </c>
      <c r="AB71" s="1060"/>
      <c r="AC71" s="1060"/>
      <c r="AD71" s="1060"/>
      <c r="AE71" s="1060"/>
      <c r="AF71" s="1060">
        <v>161</v>
      </c>
      <c r="AG71" s="1060"/>
      <c r="AH71" s="1060"/>
      <c r="AI71" s="1060"/>
      <c r="AJ71" s="1060"/>
      <c r="AK71" s="1060" t="s">
        <v>578</v>
      </c>
      <c r="AL71" s="1060"/>
      <c r="AM71" s="1060"/>
      <c r="AN71" s="1060"/>
      <c r="AO71" s="1060"/>
      <c r="AP71" s="1060">
        <v>13236</v>
      </c>
      <c r="AQ71" s="1060"/>
      <c r="AR71" s="1060"/>
      <c r="AS71" s="1060"/>
      <c r="AT71" s="1060"/>
      <c r="AU71" s="1060">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563</v>
      </c>
      <c r="C72" s="1064"/>
      <c r="D72" s="1064"/>
      <c r="E72" s="1064"/>
      <c r="F72" s="1064"/>
      <c r="G72" s="1064"/>
      <c r="H72" s="1064"/>
      <c r="I72" s="1064"/>
      <c r="J72" s="1064"/>
      <c r="K72" s="1064"/>
      <c r="L72" s="1064"/>
      <c r="M72" s="1064"/>
      <c r="N72" s="1064"/>
      <c r="O72" s="1064"/>
      <c r="P72" s="1065"/>
      <c r="Q72" s="1066">
        <v>35</v>
      </c>
      <c r="R72" s="1060"/>
      <c r="S72" s="1060"/>
      <c r="T72" s="1060"/>
      <c r="U72" s="1060"/>
      <c r="V72" s="1060">
        <v>33</v>
      </c>
      <c r="W72" s="1060"/>
      <c r="X72" s="1060"/>
      <c r="Y72" s="1060"/>
      <c r="Z72" s="1060"/>
      <c r="AA72" s="1060">
        <v>2</v>
      </c>
      <c r="AB72" s="1060"/>
      <c r="AC72" s="1060"/>
      <c r="AD72" s="1060"/>
      <c r="AE72" s="1060"/>
      <c r="AF72" s="1060">
        <v>2</v>
      </c>
      <c r="AG72" s="1060"/>
      <c r="AH72" s="1060"/>
      <c r="AI72" s="1060"/>
      <c r="AJ72" s="1060"/>
      <c r="AK72" s="1060">
        <v>8</v>
      </c>
      <c r="AL72" s="1060"/>
      <c r="AM72" s="1060"/>
      <c r="AN72" s="1060"/>
      <c r="AO72" s="1060"/>
      <c r="AP72" s="1060" t="s">
        <v>575</v>
      </c>
      <c r="AQ72" s="1060"/>
      <c r="AR72" s="1060"/>
      <c r="AS72" s="1060"/>
      <c r="AT72" s="1060"/>
      <c r="AU72" s="1060" t="s">
        <v>575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564</v>
      </c>
      <c r="C73" s="1064"/>
      <c r="D73" s="1064"/>
      <c r="E73" s="1064"/>
      <c r="F73" s="1064"/>
      <c r="G73" s="1064"/>
      <c r="H73" s="1064"/>
      <c r="I73" s="1064"/>
      <c r="J73" s="1064"/>
      <c r="K73" s="1064"/>
      <c r="L73" s="1064"/>
      <c r="M73" s="1064"/>
      <c r="N73" s="1064"/>
      <c r="O73" s="1064"/>
      <c r="P73" s="1065"/>
      <c r="Q73" s="1066">
        <v>754</v>
      </c>
      <c r="R73" s="1060"/>
      <c r="S73" s="1060"/>
      <c r="T73" s="1060"/>
      <c r="U73" s="1060"/>
      <c r="V73" s="1060">
        <v>715</v>
      </c>
      <c r="W73" s="1060"/>
      <c r="X73" s="1060"/>
      <c r="Y73" s="1060"/>
      <c r="Z73" s="1060"/>
      <c r="AA73" s="1060">
        <v>40</v>
      </c>
      <c r="AB73" s="1060"/>
      <c r="AC73" s="1060"/>
      <c r="AD73" s="1060"/>
      <c r="AE73" s="1060"/>
      <c r="AF73" s="1060">
        <v>40</v>
      </c>
      <c r="AG73" s="1060"/>
      <c r="AH73" s="1060"/>
      <c r="AI73" s="1060"/>
      <c r="AJ73" s="1060"/>
      <c r="AK73" s="1060">
        <v>1</v>
      </c>
      <c r="AL73" s="1060"/>
      <c r="AM73" s="1060"/>
      <c r="AN73" s="1060"/>
      <c r="AO73" s="1060"/>
      <c r="AP73" s="1060" t="s">
        <v>575</v>
      </c>
      <c r="AQ73" s="1060"/>
      <c r="AR73" s="1060"/>
      <c r="AS73" s="1060"/>
      <c r="AT73" s="1060"/>
      <c r="AU73" s="1060" t="s">
        <v>575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565</v>
      </c>
      <c r="C74" s="1064"/>
      <c r="D74" s="1064"/>
      <c r="E74" s="1064"/>
      <c r="F74" s="1064"/>
      <c r="G74" s="1064"/>
      <c r="H74" s="1064"/>
      <c r="I74" s="1064"/>
      <c r="J74" s="1064"/>
      <c r="K74" s="1064"/>
      <c r="L74" s="1064"/>
      <c r="M74" s="1064"/>
      <c r="N74" s="1064"/>
      <c r="O74" s="1064"/>
      <c r="P74" s="1065"/>
      <c r="Q74" s="1066">
        <v>159119</v>
      </c>
      <c r="R74" s="1060"/>
      <c r="S74" s="1060"/>
      <c r="T74" s="1060"/>
      <c r="U74" s="1060"/>
      <c r="V74" s="1060">
        <v>154694</v>
      </c>
      <c r="W74" s="1060"/>
      <c r="X74" s="1060"/>
      <c r="Y74" s="1060"/>
      <c r="Z74" s="1060"/>
      <c r="AA74" s="1060">
        <v>4425</v>
      </c>
      <c r="AB74" s="1060"/>
      <c r="AC74" s="1060"/>
      <c r="AD74" s="1060"/>
      <c r="AE74" s="1060"/>
      <c r="AF74" s="1060">
        <v>4425</v>
      </c>
      <c r="AG74" s="1060"/>
      <c r="AH74" s="1060"/>
      <c r="AI74" s="1060"/>
      <c r="AJ74" s="1060"/>
      <c r="AK74" s="1060">
        <v>1792</v>
      </c>
      <c r="AL74" s="1060"/>
      <c r="AM74" s="1060"/>
      <c r="AN74" s="1060"/>
      <c r="AO74" s="1060"/>
      <c r="AP74" s="1060" t="s">
        <v>575</v>
      </c>
      <c r="AQ74" s="1060"/>
      <c r="AR74" s="1060"/>
      <c r="AS74" s="1060"/>
      <c r="AT74" s="1060"/>
      <c r="AU74" s="1060" t="s">
        <v>575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566</v>
      </c>
      <c r="C75" s="1064"/>
      <c r="D75" s="1064"/>
      <c r="E75" s="1064"/>
      <c r="F75" s="1064"/>
      <c r="G75" s="1064"/>
      <c r="H75" s="1064"/>
      <c r="I75" s="1064"/>
      <c r="J75" s="1064"/>
      <c r="K75" s="1064"/>
      <c r="L75" s="1064"/>
      <c r="M75" s="1064"/>
      <c r="N75" s="1064"/>
      <c r="O75" s="1064"/>
      <c r="P75" s="1065"/>
      <c r="Q75" s="1067">
        <v>645</v>
      </c>
      <c r="R75" s="1068"/>
      <c r="S75" s="1068"/>
      <c r="T75" s="1068"/>
      <c r="U75" s="1069"/>
      <c r="V75" s="1070">
        <v>494</v>
      </c>
      <c r="W75" s="1068"/>
      <c r="X75" s="1068"/>
      <c r="Y75" s="1068"/>
      <c r="Z75" s="1069"/>
      <c r="AA75" s="1070">
        <v>151</v>
      </c>
      <c r="AB75" s="1068"/>
      <c r="AC75" s="1068"/>
      <c r="AD75" s="1068"/>
      <c r="AE75" s="1069"/>
      <c r="AF75" s="1070">
        <v>1189</v>
      </c>
      <c r="AG75" s="1068"/>
      <c r="AH75" s="1068"/>
      <c r="AI75" s="1068"/>
      <c r="AJ75" s="1069"/>
      <c r="AK75" s="1060" t="s">
        <v>572</v>
      </c>
      <c r="AL75" s="1060"/>
      <c r="AM75" s="1060"/>
      <c r="AN75" s="1060"/>
      <c r="AO75" s="1060"/>
      <c r="AP75" s="1070">
        <v>588</v>
      </c>
      <c r="AQ75" s="1068"/>
      <c r="AR75" s="1068"/>
      <c r="AS75" s="1068"/>
      <c r="AT75" s="1069"/>
      <c r="AU75" s="1070" t="s">
        <v>575</v>
      </c>
      <c r="AV75" s="1068"/>
      <c r="AW75" s="1068"/>
      <c r="AX75" s="1068"/>
      <c r="AY75" s="1069"/>
      <c r="AZ75" s="1061" t="s">
        <v>576</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381</v>
      </c>
      <c r="B88" s="1033" t="s">
        <v>408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6426</v>
      </c>
      <c r="AG88" s="1048"/>
      <c r="AH88" s="1048"/>
      <c r="AI88" s="1048"/>
      <c r="AJ88" s="1048"/>
      <c r="AK88" s="1052"/>
      <c r="AL88" s="1052"/>
      <c r="AM88" s="1052"/>
      <c r="AN88" s="1052"/>
      <c r="AO88" s="1052"/>
      <c r="AP88" s="1048">
        <v>13824</v>
      </c>
      <c r="AQ88" s="1048"/>
      <c r="AR88" s="1048"/>
      <c r="AS88" s="1048"/>
      <c r="AT88" s="1048"/>
      <c r="AU88" s="1048">
        <v>582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1033" t="s">
        <v>409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417</v>
      </c>
      <c r="AB109" s="983"/>
      <c r="AC109" s="983"/>
      <c r="AD109" s="983"/>
      <c r="AE109" s="984"/>
      <c r="AF109" s="985" t="s">
        <v>301</v>
      </c>
      <c r="AG109" s="983"/>
      <c r="AH109" s="983"/>
      <c r="AI109" s="983"/>
      <c r="AJ109" s="984"/>
      <c r="AK109" s="985" t="s">
        <v>300</v>
      </c>
      <c r="AL109" s="983"/>
      <c r="AM109" s="983"/>
      <c r="AN109" s="983"/>
      <c r="AO109" s="984"/>
      <c r="AP109" s="985" t="s">
        <v>418</v>
      </c>
      <c r="AQ109" s="983"/>
      <c r="AR109" s="983"/>
      <c r="AS109" s="983"/>
      <c r="AT109" s="1014"/>
      <c r="AU109" s="982" t="s">
        <v>416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417</v>
      </c>
      <c r="BR109" s="983"/>
      <c r="BS109" s="983"/>
      <c r="BT109" s="983"/>
      <c r="BU109" s="984"/>
      <c r="BV109" s="985" t="s">
        <v>301</v>
      </c>
      <c r="BW109" s="983"/>
      <c r="BX109" s="983"/>
      <c r="BY109" s="983"/>
      <c r="BZ109" s="984"/>
      <c r="CA109" s="985" t="s">
        <v>300</v>
      </c>
      <c r="CB109" s="983"/>
      <c r="CC109" s="983"/>
      <c r="CD109" s="983"/>
      <c r="CE109" s="984"/>
      <c r="CF109" s="1021" t="s">
        <v>418</v>
      </c>
      <c r="CG109" s="1021"/>
      <c r="CH109" s="1021"/>
      <c r="CI109" s="1021"/>
      <c r="CJ109" s="1021"/>
      <c r="CK109" s="985" t="s">
        <v>419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417</v>
      </c>
      <c r="DH109" s="983"/>
      <c r="DI109" s="983"/>
      <c r="DJ109" s="983"/>
      <c r="DK109" s="984"/>
      <c r="DL109" s="985" t="s">
        <v>301</v>
      </c>
      <c r="DM109" s="983"/>
      <c r="DN109" s="983"/>
      <c r="DO109" s="983"/>
      <c r="DP109" s="984"/>
      <c r="DQ109" s="985" t="s">
        <v>300</v>
      </c>
      <c r="DR109" s="983"/>
      <c r="DS109" s="983"/>
      <c r="DT109" s="983"/>
      <c r="DU109" s="984"/>
      <c r="DV109" s="985" t="s">
        <v>418</v>
      </c>
      <c r="DW109" s="983"/>
      <c r="DX109" s="983"/>
      <c r="DY109" s="983"/>
      <c r="DZ109" s="1014"/>
    </row>
    <row r="110" spans="1:131" s="246" customFormat="1" ht="26.25" customHeight="1" x14ac:dyDescent="0.15">
      <c r="A110" s="885" t="s">
        <v>420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587636</v>
      </c>
      <c r="AB110" s="976"/>
      <c r="AC110" s="976"/>
      <c r="AD110" s="976"/>
      <c r="AE110" s="977"/>
      <c r="AF110" s="978">
        <v>644227</v>
      </c>
      <c r="AG110" s="976"/>
      <c r="AH110" s="976"/>
      <c r="AI110" s="976"/>
      <c r="AJ110" s="977"/>
      <c r="AK110" s="978">
        <v>698845</v>
      </c>
      <c r="AL110" s="976"/>
      <c r="AM110" s="976"/>
      <c r="AN110" s="976"/>
      <c r="AO110" s="977"/>
      <c r="AP110" s="979">
        <v>22.2</v>
      </c>
      <c r="AQ110" s="980"/>
      <c r="AR110" s="980"/>
      <c r="AS110" s="980"/>
      <c r="AT110" s="981"/>
      <c r="AU110" s="1015" t="s">
        <v>71</v>
      </c>
      <c r="AV110" s="1016"/>
      <c r="AW110" s="1016"/>
      <c r="AX110" s="1016"/>
      <c r="AY110" s="1016"/>
      <c r="AZ110" s="941" t="s">
        <v>421</v>
      </c>
      <c r="BA110" s="886"/>
      <c r="BB110" s="886"/>
      <c r="BC110" s="886"/>
      <c r="BD110" s="886"/>
      <c r="BE110" s="886"/>
      <c r="BF110" s="886"/>
      <c r="BG110" s="886"/>
      <c r="BH110" s="886"/>
      <c r="BI110" s="886"/>
      <c r="BJ110" s="886"/>
      <c r="BK110" s="886"/>
      <c r="BL110" s="886"/>
      <c r="BM110" s="886"/>
      <c r="BN110" s="886"/>
      <c r="BO110" s="886"/>
      <c r="BP110" s="887"/>
      <c r="BQ110" s="942">
        <v>6914922</v>
      </c>
      <c r="BR110" s="923"/>
      <c r="BS110" s="923"/>
      <c r="BT110" s="923"/>
      <c r="BU110" s="923"/>
      <c r="BV110" s="923">
        <v>6574037</v>
      </c>
      <c r="BW110" s="923"/>
      <c r="BX110" s="923"/>
      <c r="BY110" s="923"/>
      <c r="BZ110" s="923"/>
      <c r="CA110" s="923">
        <v>6141426</v>
      </c>
      <c r="CB110" s="923"/>
      <c r="CC110" s="923"/>
      <c r="CD110" s="923"/>
      <c r="CE110" s="923"/>
      <c r="CF110" s="947">
        <v>194.7</v>
      </c>
      <c r="CG110" s="948"/>
      <c r="CH110" s="948"/>
      <c r="CI110" s="948"/>
      <c r="CJ110" s="948"/>
      <c r="CK110" s="1011" t="s">
        <v>422</v>
      </c>
      <c r="CL110" s="897"/>
      <c r="CM110" s="972" t="s">
        <v>423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424</v>
      </c>
      <c r="DH110" s="923"/>
      <c r="DI110" s="923"/>
      <c r="DJ110" s="923"/>
      <c r="DK110" s="923"/>
      <c r="DL110" s="923" t="s">
        <v>126</v>
      </c>
      <c r="DM110" s="923"/>
      <c r="DN110" s="923"/>
      <c r="DO110" s="923"/>
      <c r="DP110" s="923"/>
      <c r="DQ110" s="923" t="s">
        <v>126</v>
      </c>
      <c r="DR110" s="923"/>
      <c r="DS110" s="923"/>
      <c r="DT110" s="923"/>
      <c r="DU110" s="923"/>
      <c r="DV110" s="924" t="s">
        <v>424</v>
      </c>
      <c r="DW110" s="924"/>
      <c r="DX110" s="924"/>
      <c r="DY110" s="924"/>
      <c r="DZ110" s="925"/>
    </row>
    <row r="111" spans="1:131" s="246" customFormat="1" ht="26.25" customHeight="1" x14ac:dyDescent="0.15">
      <c r="A111" s="852" t="s">
        <v>425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424</v>
      </c>
      <c r="AL111" s="1004"/>
      <c r="AM111" s="1004"/>
      <c r="AN111" s="1004"/>
      <c r="AO111" s="1005"/>
      <c r="AP111" s="1007" t="s">
        <v>126</v>
      </c>
      <c r="AQ111" s="1008"/>
      <c r="AR111" s="1008"/>
      <c r="AS111" s="1008"/>
      <c r="AT111" s="1009"/>
      <c r="AU111" s="1017"/>
      <c r="AV111" s="1018"/>
      <c r="AW111" s="1018"/>
      <c r="AX111" s="1018"/>
      <c r="AY111" s="1018"/>
      <c r="AZ111" s="893" t="s">
        <v>426</v>
      </c>
      <c r="BA111" s="828"/>
      <c r="BB111" s="828"/>
      <c r="BC111" s="828"/>
      <c r="BD111" s="828"/>
      <c r="BE111" s="828"/>
      <c r="BF111" s="828"/>
      <c r="BG111" s="828"/>
      <c r="BH111" s="828"/>
      <c r="BI111" s="828"/>
      <c r="BJ111" s="828"/>
      <c r="BK111" s="828"/>
      <c r="BL111" s="828"/>
      <c r="BM111" s="828"/>
      <c r="BN111" s="828"/>
      <c r="BO111" s="828"/>
      <c r="BP111" s="829"/>
      <c r="BQ111" s="894">
        <v>15889</v>
      </c>
      <c r="BR111" s="895"/>
      <c r="BS111" s="895"/>
      <c r="BT111" s="895"/>
      <c r="BU111" s="895"/>
      <c r="BV111" s="895" t="s">
        <v>126</v>
      </c>
      <c r="BW111" s="895"/>
      <c r="BX111" s="895"/>
      <c r="BY111" s="895"/>
      <c r="BZ111" s="895"/>
      <c r="CA111" s="895" t="s">
        <v>126</v>
      </c>
      <c r="CB111" s="895"/>
      <c r="CC111" s="895"/>
      <c r="CD111" s="895"/>
      <c r="CE111" s="895"/>
      <c r="CF111" s="956" t="s">
        <v>424</v>
      </c>
      <c r="CG111" s="957"/>
      <c r="CH111" s="957"/>
      <c r="CI111" s="957"/>
      <c r="CJ111" s="957"/>
      <c r="CK111" s="1012"/>
      <c r="CL111" s="899"/>
      <c r="CM111" s="902" t="s">
        <v>427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424</v>
      </c>
      <c r="DR111" s="895"/>
      <c r="DS111" s="895"/>
      <c r="DT111" s="895"/>
      <c r="DU111" s="895"/>
      <c r="DV111" s="872" t="s">
        <v>126</v>
      </c>
      <c r="DW111" s="872"/>
      <c r="DX111" s="872"/>
      <c r="DY111" s="872"/>
      <c r="DZ111" s="873"/>
    </row>
    <row r="112" spans="1:131" s="246" customFormat="1" ht="26.25" customHeight="1" x14ac:dyDescent="0.15">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126</v>
      </c>
      <c r="AG112" s="858"/>
      <c r="AH112" s="858"/>
      <c r="AI112" s="858"/>
      <c r="AJ112" s="859"/>
      <c r="AK112" s="860" t="s">
        <v>126</v>
      </c>
      <c r="AL112" s="858"/>
      <c r="AM112" s="858"/>
      <c r="AN112" s="858"/>
      <c r="AO112" s="859"/>
      <c r="AP112" s="905" t="s">
        <v>126</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2289851</v>
      </c>
      <c r="BR112" s="895"/>
      <c r="BS112" s="895"/>
      <c r="BT112" s="895"/>
      <c r="BU112" s="895"/>
      <c r="BV112" s="895">
        <v>2181128</v>
      </c>
      <c r="BW112" s="895"/>
      <c r="BX112" s="895"/>
      <c r="BY112" s="895"/>
      <c r="BZ112" s="895"/>
      <c r="CA112" s="895">
        <v>2122063</v>
      </c>
      <c r="CB112" s="895"/>
      <c r="CC112" s="895"/>
      <c r="CD112" s="895"/>
      <c r="CE112" s="895"/>
      <c r="CF112" s="956">
        <v>67.3</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126</v>
      </c>
      <c r="DR112" s="895"/>
      <c r="DS112" s="895"/>
      <c r="DT112" s="895"/>
      <c r="DU112" s="895"/>
      <c r="DV112" s="872" t="s">
        <v>424</v>
      </c>
      <c r="DW112" s="872"/>
      <c r="DX112" s="872"/>
      <c r="DY112" s="872"/>
      <c r="DZ112" s="873"/>
    </row>
    <row r="113" spans="1:130" s="246" customFormat="1" ht="26.25" customHeight="1" x14ac:dyDescent="0.15">
      <c r="A113" s="999"/>
      <c r="B113" s="1000"/>
      <c r="C113" s="828" t="s">
        <v>432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146432</v>
      </c>
      <c r="AB113" s="1004"/>
      <c r="AC113" s="1004"/>
      <c r="AD113" s="1004"/>
      <c r="AE113" s="1005"/>
      <c r="AF113" s="1006">
        <v>142769</v>
      </c>
      <c r="AG113" s="1004"/>
      <c r="AH113" s="1004"/>
      <c r="AI113" s="1004"/>
      <c r="AJ113" s="1005"/>
      <c r="AK113" s="1006">
        <v>156323</v>
      </c>
      <c r="AL113" s="1004"/>
      <c r="AM113" s="1004"/>
      <c r="AN113" s="1004"/>
      <c r="AO113" s="1005"/>
      <c r="AP113" s="1007">
        <v>5</v>
      </c>
      <c r="AQ113" s="1008"/>
      <c r="AR113" s="1008"/>
      <c r="AS113" s="1008"/>
      <c r="AT113" s="1009"/>
      <c r="AU113" s="1017"/>
      <c r="AV113" s="1018"/>
      <c r="AW113" s="1018"/>
      <c r="AX113" s="1018"/>
      <c r="AY113" s="1018"/>
      <c r="AZ113" s="893" t="s">
        <v>433</v>
      </c>
      <c r="BA113" s="828"/>
      <c r="BB113" s="828"/>
      <c r="BC113" s="828"/>
      <c r="BD113" s="828"/>
      <c r="BE113" s="828"/>
      <c r="BF113" s="828"/>
      <c r="BG113" s="828"/>
      <c r="BH113" s="828"/>
      <c r="BI113" s="828"/>
      <c r="BJ113" s="828"/>
      <c r="BK113" s="828"/>
      <c r="BL113" s="828"/>
      <c r="BM113" s="828"/>
      <c r="BN113" s="828"/>
      <c r="BO113" s="828"/>
      <c r="BP113" s="829"/>
      <c r="BQ113" s="894">
        <v>239597</v>
      </c>
      <c r="BR113" s="895"/>
      <c r="BS113" s="895"/>
      <c r="BT113" s="895"/>
      <c r="BU113" s="895"/>
      <c r="BV113" s="895">
        <v>466510</v>
      </c>
      <c r="BW113" s="895"/>
      <c r="BX113" s="895"/>
      <c r="BY113" s="895"/>
      <c r="BZ113" s="895"/>
      <c r="CA113" s="895">
        <v>582364</v>
      </c>
      <c r="CB113" s="895"/>
      <c r="CC113" s="895"/>
      <c r="CD113" s="895"/>
      <c r="CE113" s="895"/>
      <c r="CF113" s="956">
        <v>18.5</v>
      </c>
      <c r="CG113" s="957"/>
      <c r="CH113" s="957"/>
      <c r="CI113" s="957"/>
      <c r="CJ113" s="957"/>
      <c r="CK113" s="1012"/>
      <c r="CL113" s="899"/>
      <c r="CM113" s="902" t="s">
        <v>434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x14ac:dyDescent="0.15">
      <c r="A114" s="999"/>
      <c r="B114" s="1000"/>
      <c r="C114" s="828" t="s">
        <v>435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1176</v>
      </c>
      <c r="AB114" s="858"/>
      <c r="AC114" s="858"/>
      <c r="AD114" s="858"/>
      <c r="AE114" s="859"/>
      <c r="AF114" s="860">
        <v>1339</v>
      </c>
      <c r="AG114" s="858"/>
      <c r="AH114" s="858"/>
      <c r="AI114" s="858"/>
      <c r="AJ114" s="859"/>
      <c r="AK114" s="860">
        <v>2436</v>
      </c>
      <c r="AL114" s="858"/>
      <c r="AM114" s="858"/>
      <c r="AN114" s="858"/>
      <c r="AO114" s="859"/>
      <c r="AP114" s="905">
        <v>0.1</v>
      </c>
      <c r="AQ114" s="906"/>
      <c r="AR114" s="906"/>
      <c r="AS114" s="906"/>
      <c r="AT114" s="907"/>
      <c r="AU114" s="1017"/>
      <c r="AV114" s="1018"/>
      <c r="AW114" s="1018"/>
      <c r="AX114" s="1018"/>
      <c r="AY114" s="1018"/>
      <c r="AZ114" s="893" t="s">
        <v>436</v>
      </c>
      <c r="BA114" s="828"/>
      <c r="BB114" s="828"/>
      <c r="BC114" s="828"/>
      <c r="BD114" s="828"/>
      <c r="BE114" s="828"/>
      <c r="BF114" s="828"/>
      <c r="BG114" s="828"/>
      <c r="BH114" s="828"/>
      <c r="BI114" s="828"/>
      <c r="BJ114" s="828"/>
      <c r="BK114" s="828"/>
      <c r="BL114" s="828"/>
      <c r="BM114" s="828"/>
      <c r="BN114" s="828"/>
      <c r="BO114" s="828"/>
      <c r="BP114" s="829"/>
      <c r="BQ114" s="894">
        <v>843091</v>
      </c>
      <c r="BR114" s="895"/>
      <c r="BS114" s="895"/>
      <c r="BT114" s="895"/>
      <c r="BU114" s="895"/>
      <c r="BV114" s="895">
        <v>839494</v>
      </c>
      <c r="BW114" s="895"/>
      <c r="BX114" s="895"/>
      <c r="BY114" s="895"/>
      <c r="BZ114" s="895"/>
      <c r="CA114" s="895">
        <v>753908</v>
      </c>
      <c r="CB114" s="895"/>
      <c r="CC114" s="895"/>
      <c r="CD114" s="895"/>
      <c r="CE114" s="895"/>
      <c r="CF114" s="956">
        <v>23.9</v>
      </c>
      <c r="CG114" s="957"/>
      <c r="CH114" s="957"/>
      <c r="CI114" s="957"/>
      <c r="CJ114" s="957"/>
      <c r="CK114" s="1012"/>
      <c r="CL114" s="899"/>
      <c r="CM114" s="902" t="s">
        <v>437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424</v>
      </c>
      <c r="DM114" s="858"/>
      <c r="DN114" s="858"/>
      <c r="DO114" s="858"/>
      <c r="DP114" s="859"/>
      <c r="DQ114" s="860" t="s">
        <v>126</v>
      </c>
      <c r="DR114" s="858"/>
      <c r="DS114" s="858"/>
      <c r="DT114" s="858"/>
      <c r="DU114" s="859"/>
      <c r="DV114" s="905" t="s">
        <v>126</v>
      </c>
      <c r="DW114" s="906"/>
      <c r="DX114" s="906"/>
      <c r="DY114" s="906"/>
      <c r="DZ114" s="907"/>
    </row>
    <row r="115" spans="1:130" s="246" customFormat="1" ht="26.25" customHeight="1" x14ac:dyDescent="0.15">
      <c r="A115" s="999"/>
      <c r="B115" s="1000"/>
      <c r="C115" s="828" t="s">
        <v>438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16062</v>
      </c>
      <c r="AB115" s="1004"/>
      <c r="AC115" s="1004"/>
      <c r="AD115" s="1004"/>
      <c r="AE115" s="1005"/>
      <c r="AF115" s="1006" t="s">
        <v>126</v>
      </c>
      <c r="AG115" s="1004"/>
      <c r="AH115" s="1004"/>
      <c r="AI115" s="1004"/>
      <c r="AJ115" s="1005"/>
      <c r="AK115" s="1006" t="s">
        <v>424</v>
      </c>
      <c r="AL115" s="1004"/>
      <c r="AM115" s="1004"/>
      <c r="AN115" s="1004"/>
      <c r="AO115" s="1005"/>
      <c r="AP115" s="1007" t="s">
        <v>126</v>
      </c>
      <c r="AQ115" s="1008"/>
      <c r="AR115" s="1008"/>
      <c r="AS115" s="1008"/>
      <c r="AT115" s="1009"/>
      <c r="AU115" s="1017"/>
      <c r="AV115" s="1018"/>
      <c r="AW115" s="1018"/>
      <c r="AX115" s="1018"/>
      <c r="AY115" s="1018"/>
      <c r="AZ115" s="893" t="s">
        <v>439</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126</v>
      </c>
      <c r="BW115" s="895"/>
      <c r="BX115" s="895"/>
      <c r="BY115" s="895"/>
      <c r="BZ115" s="895"/>
      <c r="CA115" s="895" t="s">
        <v>126</v>
      </c>
      <c r="CB115" s="895"/>
      <c r="CC115" s="895"/>
      <c r="CD115" s="895"/>
      <c r="CE115" s="895"/>
      <c r="CF115" s="956" t="s">
        <v>126</v>
      </c>
      <c r="CG115" s="957"/>
      <c r="CH115" s="957"/>
      <c r="CI115" s="957"/>
      <c r="CJ115" s="957"/>
      <c r="CK115" s="1012"/>
      <c r="CL115" s="899"/>
      <c r="CM115" s="893" t="s">
        <v>440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126</v>
      </c>
      <c r="DM115" s="858"/>
      <c r="DN115" s="858"/>
      <c r="DO115" s="858"/>
      <c r="DP115" s="859"/>
      <c r="DQ115" s="860" t="s">
        <v>126</v>
      </c>
      <c r="DR115" s="858"/>
      <c r="DS115" s="858"/>
      <c r="DT115" s="858"/>
      <c r="DU115" s="859"/>
      <c r="DV115" s="905" t="s">
        <v>126</v>
      </c>
      <c r="DW115" s="906"/>
      <c r="DX115" s="906"/>
      <c r="DY115" s="906"/>
      <c r="DZ115" s="907"/>
    </row>
    <row r="116" spans="1:130" s="246" customFormat="1" ht="26.25" customHeight="1" x14ac:dyDescent="0.15">
      <c r="A116" s="1001"/>
      <c r="B116" s="1002"/>
      <c r="C116" s="961" t="s">
        <v>441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424</v>
      </c>
      <c r="AG116" s="858"/>
      <c r="AH116" s="858"/>
      <c r="AI116" s="858"/>
      <c r="AJ116" s="859"/>
      <c r="AK116" s="860" t="s">
        <v>424</v>
      </c>
      <c r="AL116" s="858"/>
      <c r="AM116" s="858"/>
      <c r="AN116" s="858"/>
      <c r="AO116" s="859"/>
      <c r="AP116" s="905" t="s">
        <v>126</v>
      </c>
      <c r="AQ116" s="906"/>
      <c r="AR116" s="906"/>
      <c r="AS116" s="906"/>
      <c r="AT116" s="907"/>
      <c r="AU116" s="1017"/>
      <c r="AV116" s="1018"/>
      <c r="AW116" s="1018"/>
      <c r="AX116" s="1018"/>
      <c r="AY116" s="1018"/>
      <c r="AZ116" s="944" t="s">
        <v>442</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443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15889</v>
      </c>
      <c r="DH116" s="858"/>
      <c r="DI116" s="858"/>
      <c r="DJ116" s="858"/>
      <c r="DK116" s="859"/>
      <c r="DL116" s="860" t="s">
        <v>126</v>
      </c>
      <c r="DM116" s="858"/>
      <c r="DN116" s="858"/>
      <c r="DO116" s="858"/>
      <c r="DP116" s="859"/>
      <c r="DQ116" s="860" t="s">
        <v>424</v>
      </c>
      <c r="DR116" s="858"/>
      <c r="DS116" s="858"/>
      <c r="DT116" s="858"/>
      <c r="DU116" s="859"/>
      <c r="DV116" s="905" t="s">
        <v>126</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444</v>
      </c>
      <c r="Z117" s="984"/>
      <c r="AA117" s="989">
        <v>751306</v>
      </c>
      <c r="AB117" s="990"/>
      <c r="AC117" s="990"/>
      <c r="AD117" s="990"/>
      <c r="AE117" s="991"/>
      <c r="AF117" s="992">
        <v>788335</v>
      </c>
      <c r="AG117" s="990"/>
      <c r="AH117" s="990"/>
      <c r="AI117" s="990"/>
      <c r="AJ117" s="991"/>
      <c r="AK117" s="992">
        <v>857604</v>
      </c>
      <c r="AL117" s="990"/>
      <c r="AM117" s="990"/>
      <c r="AN117" s="990"/>
      <c r="AO117" s="991"/>
      <c r="AP117" s="993"/>
      <c r="AQ117" s="994"/>
      <c r="AR117" s="994"/>
      <c r="AS117" s="994"/>
      <c r="AT117" s="995"/>
      <c r="AU117" s="1017"/>
      <c r="AV117" s="1018"/>
      <c r="AW117" s="1018"/>
      <c r="AX117" s="1018"/>
      <c r="AY117" s="1018"/>
      <c r="AZ117" s="944" t="s">
        <v>445</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424</v>
      </c>
      <c r="CG117" s="957"/>
      <c r="CH117" s="957"/>
      <c r="CI117" s="957"/>
      <c r="CJ117" s="957"/>
      <c r="CK117" s="1012"/>
      <c r="CL117" s="899"/>
      <c r="CM117" s="902" t="s">
        <v>446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15">
      <c r="A118" s="982" t="s">
        <v>419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417</v>
      </c>
      <c r="AB118" s="983"/>
      <c r="AC118" s="983"/>
      <c r="AD118" s="983"/>
      <c r="AE118" s="984"/>
      <c r="AF118" s="985" t="s">
        <v>301</v>
      </c>
      <c r="AG118" s="983"/>
      <c r="AH118" s="983"/>
      <c r="AI118" s="983"/>
      <c r="AJ118" s="984"/>
      <c r="AK118" s="985" t="s">
        <v>300</v>
      </c>
      <c r="AL118" s="983"/>
      <c r="AM118" s="983"/>
      <c r="AN118" s="983"/>
      <c r="AO118" s="984"/>
      <c r="AP118" s="986" t="s">
        <v>418</v>
      </c>
      <c r="AQ118" s="987"/>
      <c r="AR118" s="987"/>
      <c r="AS118" s="987"/>
      <c r="AT118" s="988"/>
      <c r="AU118" s="1017"/>
      <c r="AV118" s="1018"/>
      <c r="AW118" s="1018"/>
      <c r="AX118" s="1018"/>
      <c r="AY118" s="1018"/>
      <c r="AZ118" s="960" t="s">
        <v>447</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448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422</v>
      </c>
      <c r="B119" s="897"/>
      <c r="C119" s="972" t="s">
        <v>423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424</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449</v>
      </c>
      <c r="BP119" s="959"/>
      <c r="BQ119" s="963">
        <v>10303350</v>
      </c>
      <c r="BR119" s="926"/>
      <c r="BS119" s="926"/>
      <c r="BT119" s="926"/>
      <c r="BU119" s="926"/>
      <c r="BV119" s="926">
        <v>10061169</v>
      </c>
      <c r="BW119" s="926"/>
      <c r="BX119" s="926"/>
      <c r="BY119" s="926"/>
      <c r="BZ119" s="926"/>
      <c r="CA119" s="926">
        <v>9599761</v>
      </c>
      <c r="CB119" s="926"/>
      <c r="CC119" s="926"/>
      <c r="CD119" s="926"/>
      <c r="CE119" s="926"/>
      <c r="CF119" s="824"/>
      <c r="CG119" s="825"/>
      <c r="CH119" s="825"/>
      <c r="CI119" s="825"/>
      <c r="CJ119" s="915"/>
      <c r="CK119" s="1013"/>
      <c r="CL119" s="901"/>
      <c r="CM119" s="919" t="s">
        <v>450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15">
      <c r="A120" s="898"/>
      <c r="B120" s="899"/>
      <c r="C120" s="902" t="s">
        <v>427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126</v>
      </c>
      <c r="AQ120" s="906"/>
      <c r="AR120" s="906"/>
      <c r="AS120" s="906"/>
      <c r="AT120" s="907"/>
      <c r="AU120" s="964" t="s">
        <v>451</v>
      </c>
      <c r="AV120" s="965"/>
      <c r="AW120" s="965"/>
      <c r="AX120" s="965"/>
      <c r="AY120" s="966"/>
      <c r="AZ120" s="941" t="s">
        <v>452</v>
      </c>
      <c r="BA120" s="886"/>
      <c r="BB120" s="886"/>
      <c r="BC120" s="886"/>
      <c r="BD120" s="886"/>
      <c r="BE120" s="886"/>
      <c r="BF120" s="886"/>
      <c r="BG120" s="886"/>
      <c r="BH120" s="886"/>
      <c r="BI120" s="886"/>
      <c r="BJ120" s="886"/>
      <c r="BK120" s="886"/>
      <c r="BL120" s="886"/>
      <c r="BM120" s="886"/>
      <c r="BN120" s="886"/>
      <c r="BO120" s="886"/>
      <c r="BP120" s="887"/>
      <c r="BQ120" s="942">
        <v>1797860</v>
      </c>
      <c r="BR120" s="923"/>
      <c r="BS120" s="923"/>
      <c r="BT120" s="923"/>
      <c r="BU120" s="923"/>
      <c r="BV120" s="923">
        <v>1792664</v>
      </c>
      <c r="BW120" s="923"/>
      <c r="BX120" s="923"/>
      <c r="BY120" s="923"/>
      <c r="BZ120" s="923"/>
      <c r="CA120" s="923">
        <v>2024273</v>
      </c>
      <c r="CB120" s="923"/>
      <c r="CC120" s="923"/>
      <c r="CD120" s="923"/>
      <c r="CE120" s="923"/>
      <c r="CF120" s="947">
        <v>64.2</v>
      </c>
      <c r="CG120" s="948"/>
      <c r="CH120" s="948"/>
      <c r="CI120" s="948"/>
      <c r="CJ120" s="948"/>
      <c r="CK120" s="949" t="s">
        <v>453</v>
      </c>
      <c r="CL120" s="933"/>
      <c r="CM120" s="933"/>
      <c r="CN120" s="933"/>
      <c r="CO120" s="934"/>
      <c r="CP120" s="953" t="s">
        <v>396</v>
      </c>
      <c r="CQ120" s="954"/>
      <c r="CR120" s="954"/>
      <c r="CS120" s="954"/>
      <c r="CT120" s="954"/>
      <c r="CU120" s="954"/>
      <c r="CV120" s="954"/>
      <c r="CW120" s="954"/>
      <c r="CX120" s="954"/>
      <c r="CY120" s="954"/>
      <c r="CZ120" s="954"/>
      <c r="DA120" s="954"/>
      <c r="DB120" s="954"/>
      <c r="DC120" s="954"/>
      <c r="DD120" s="954"/>
      <c r="DE120" s="954"/>
      <c r="DF120" s="955"/>
      <c r="DG120" s="942">
        <v>2289851</v>
      </c>
      <c r="DH120" s="923"/>
      <c r="DI120" s="923"/>
      <c r="DJ120" s="923"/>
      <c r="DK120" s="923"/>
      <c r="DL120" s="923">
        <v>2180678</v>
      </c>
      <c r="DM120" s="923"/>
      <c r="DN120" s="923"/>
      <c r="DO120" s="923"/>
      <c r="DP120" s="923"/>
      <c r="DQ120" s="923">
        <v>2119363</v>
      </c>
      <c r="DR120" s="923"/>
      <c r="DS120" s="923"/>
      <c r="DT120" s="923"/>
      <c r="DU120" s="923"/>
      <c r="DV120" s="924">
        <v>67.2</v>
      </c>
      <c r="DW120" s="924"/>
      <c r="DX120" s="924"/>
      <c r="DY120" s="924"/>
      <c r="DZ120" s="925"/>
    </row>
    <row r="121" spans="1:130" s="246" customFormat="1" ht="26.25" customHeight="1" x14ac:dyDescent="0.15">
      <c r="A121" s="898"/>
      <c r="B121" s="899"/>
      <c r="C121" s="944" t="s">
        <v>454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424</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455</v>
      </c>
      <c r="BA121" s="828"/>
      <c r="BB121" s="828"/>
      <c r="BC121" s="828"/>
      <c r="BD121" s="828"/>
      <c r="BE121" s="828"/>
      <c r="BF121" s="828"/>
      <c r="BG121" s="828"/>
      <c r="BH121" s="828"/>
      <c r="BI121" s="828"/>
      <c r="BJ121" s="828"/>
      <c r="BK121" s="828"/>
      <c r="BL121" s="828"/>
      <c r="BM121" s="828"/>
      <c r="BN121" s="828"/>
      <c r="BO121" s="828"/>
      <c r="BP121" s="829"/>
      <c r="BQ121" s="894" t="s">
        <v>126</v>
      </c>
      <c r="BR121" s="895"/>
      <c r="BS121" s="895"/>
      <c r="BT121" s="895"/>
      <c r="BU121" s="895"/>
      <c r="BV121" s="895" t="s">
        <v>126</v>
      </c>
      <c r="BW121" s="895"/>
      <c r="BX121" s="895"/>
      <c r="BY121" s="895"/>
      <c r="BZ121" s="895"/>
      <c r="CA121" s="895" t="s">
        <v>126</v>
      </c>
      <c r="CB121" s="895"/>
      <c r="CC121" s="895"/>
      <c r="CD121" s="895"/>
      <c r="CE121" s="895"/>
      <c r="CF121" s="956" t="s">
        <v>424</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t="s">
        <v>126</v>
      </c>
      <c r="DH121" s="895"/>
      <c r="DI121" s="895"/>
      <c r="DJ121" s="895"/>
      <c r="DK121" s="895"/>
      <c r="DL121" s="895">
        <v>450</v>
      </c>
      <c r="DM121" s="895"/>
      <c r="DN121" s="895"/>
      <c r="DO121" s="895"/>
      <c r="DP121" s="895"/>
      <c r="DQ121" s="895">
        <v>2700</v>
      </c>
      <c r="DR121" s="895"/>
      <c r="DS121" s="895"/>
      <c r="DT121" s="895"/>
      <c r="DU121" s="895"/>
      <c r="DV121" s="872">
        <v>0.1</v>
      </c>
      <c r="DW121" s="872"/>
      <c r="DX121" s="872"/>
      <c r="DY121" s="872"/>
      <c r="DZ121" s="873"/>
    </row>
    <row r="122" spans="1:130" s="246" customFormat="1" ht="26.25" customHeight="1" x14ac:dyDescent="0.15">
      <c r="A122" s="898"/>
      <c r="B122" s="899"/>
      <c r="C122" s="902" t="s">
        <v>437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5963008</v>
      </c>
      <c r="BR122" s="926"/>
      <c r="BS122" s="926"/>
      <c r="BT122" s="926"/>
      <c r="BU122" s="926"/>
      <c r="BV122" s="926">
        <v>5779058</v>
      </c>
      <c r="BW122" s="926"/>
      <c r="BX122" s="926"/>
      <c r="BY122" s="926"/>
      <c r="BZ122" s="926"/>
      <c r="CA122" s="926">
        <v>5640256</v>
      </c>
      <c r="CB122" s="926"/>
      <c r="CC122" s="926"/>
      <c r="CD122" s="926"/>
      <c r="CE122" s="926"/>
      <c r="CF122" s="927">
        <v>178.8</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424</v>
      </c>
      <c r="AG123" s="858"/>
      <c r="AH123" s="858"/>
      <c r="AI123" s="858"/>
      <c r="AJ123" s="859"/>
      <c r="AK123" s="860" t="s">
        <v>126</v>
      </c>
      <c r="AL123" s="858"/>
      <c r="AM123" s="858"/>
      <c r="AN123" s="858"/>
      <c r="AO123" s="859"/>
      <c r="AP123" s="905" t="s">
        <v>126</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457</v>
      </c>
      <c r="BP123" s="959"/>
      <c r="BQ123" s="913">
        <v>7760868</v>
      </c>
      <c r="BR123" s="914"/>
      <c r="BS123" s="914"/>
      <c r="BT123" s="914"/>
      <c r="BU123" s="914"/>
      <c r="BV123" s="914">
        <v>7571722</v>
      </c>
      <c r="BW123" s="914"/>
      <c r="BX123" s="914"/>
      <c r="BY123" s="914"/>
      <c r="BZ123" s="914"/>
      <c r="CA123" s="914">
        <v>7664529</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424</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458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80.099999999999994</v>
      </c>
      <c r="BR124" s="912"/>
      <c r="BS124" s="912"/>
      <c r="BT124" s="912"/>
      <c r="BU124" s="912"/>
      <c r="BV124" s="912">
        <v>79.400000000000006</v>
      </c>
      <c r="BW124" s="912"/>
      <c r="BX124" s="912"/>
      <c r="BY124" s="912"/>
      <c r="BZ124" s="912"/>
      <c r="CA124" s="912">
        <v>61.3</v>
      </c>
      <c r="CB124" s="912"/>
      <c r="CC124" s="912"/>
      <c r="CD124" s="912"/>
      <c r="CE124" s="912"/>
      <c r="CF124" s="802"/>
      <c r="CG124" s="803"/>
      <c r="CH124" s="803"/>
      <c r="CI124" s="803"/>
      <c r="CJ124" s="943"/>
      <c r="CK124" s="951"/>
      <c r="CL124" s="951"/>
      <c r="CM124" s="951"/>
      <c r="CN124" s="951"/>
      <c r="CO124" s="952"/>
      <c r="CP124" s="916" t="s">
        <v>459</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15">
      <c r="A125" s="898"/>
      <c r="B125" s="899"/>
      <c r="C125" s="902" t="s">
        <v>448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460</v>
      </c>
      <c r="CL125" s="933"/>
      <c r="CM125" s="933"/>
      <c r="CN125" s="933"/>
      <c r="CO125" s="934"/>
      <c r="CP125" s="941" t="s">
        <v>461</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126</v>
      </c>
      <c r="DW125" s="924"/>
      <c r="DX125" s="924"/>
      <c r="DY125" s="924"/>
      <c r="DZ125" s="925"/>
    </row>
    <row r="126" spans="1:130" s="246" customFormat="1" ht="26.25" customHeight="1" thickBot="1" x14ac:dyDescent="0.2">
      <c r="A126" s="898"/>
      <c r="B126" s="899"/>
      <c r="C126" s="902" t="s">
        <v>450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15716</v>
      </c>
      <c r="AB126" s="858"/>
      <c r="AC126" s="858"/>
      <c r="AD126" s="858"/>
      <c r="AE126" s="859"/>
      <c r="AF126" s="860" t="s">
        <v>126</v>
      </c>
      <c r="AG126" s="858"/>
      <c r="AH126" s="858"/>
      <c r="AI126" s="858"/>
      <c r="AJ126" s="859"/>
      <c r="AK126" s="860" t="s">
        <v>126</v>
      </c>
      <c r="AL126" s="858"/>
      <c r="AM126" s="858"/>
      <c r="AN126" s="858"/>
      <c r="AO126" s="859"/>
      <c r="AP126" s="905" t="s">
        <v>126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462</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126</v>
      </c>
      <c r="DM126" s="895"/>
      <c r="DN126" s="895"/>
      <c r="DO126" s="895"/>
      <c r="DP126" s="895"/>
      <c r="DQ126" s="895" t="s">
        <v>126</v>
      </c>
      <c r="DR126" s="895"/>
      <c r="DS126" s="895"/>
      <c r="DT126" s="895"/>
      <c r="DU126" s="895"/>
      <c r="DV126" s="872" t="s">
        <v>126</v>
      </c>
      <c r="DW126" s="872"/>
      <c r="DX126" s="872"/>
      <c r="DY126" s="872"/>
      <c r="DZ126" s="873"/>
    </row>
    <row r="127" spans="1:130" s="246" customFormat="1" ht="26.25" customHeight="1" x14ac:dyDescent="0.15">
      <c r="A127" s="900"/>
      <c r="B127" s="901"/>
      <c r="C127" s="919" t="s">
        <v>463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346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464</v>
      </c>
      <c r="AY127" s="890"/>
      <c r="AZ127" s="890"/>
      <c r="BA127" s="890"/>
      <c r="BB127" s="890"/>
      <c r="BC127" s="890"/>
      <c r="BD127" s="890"/>
      <c r="BE127" s="891"/>
      <c r="BF127" s="889" t="s">
        <v>465</v>
      </c>
      <c r="BG127" s="890"/>
      <c r="BH127" s="890"/>
      <c r="BI127" s="890"/>
      <c r="BJ127" s="890"/>
      <c r="BK127" s="890"/>
      <c r="BL127" s="891"/>
      <c r="BM127" s="889" t="s">
        <v>466</v>
      </c>
      <c r="BN127" s="890"/>
      <c r="BO127" s="890"/>
      <c r="BP127" s="890"/>
      <c r="BQ127" s="890"/>
      <c r="BR127" s="890"/>
      <c r="BS127" s="891"/>
      <c r="BT127" s="889" t="s">
        <v>467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468</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469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470</v>
      </c>
      <c r="X128" s="876"/>
      <c r="Y128" s="876"/>
      <c r="Z128" s="877"/>
      <c r="AA128" s="878">
        <v>554</v>
      </c>
      <c r="AB128" s="879"/>
      <c r="AC128" s="879"/>
      <c r="AD128" s="879"/>
      <c r="AE128" s="880"/>
      <c r="AF128" s="881">
        <v>554</v>
      </c>
      <c r="AG128" s="879"/>
      <c r="AH128" s="879"/>
      <c r="AI128" s="879"/>
      <c r="AJ128" s="880"/>
      <c r="AK128" s="881">
        <v>554</v>
      </c>
      <c r="AL128" s="879"/>
      <c r="AM128" s="879"/>
      <c r="AN128" s="879"/>
      <c r="AO128" s="880"/>
      <c r="AP128" s="882"/>
      <c r="AQ128" s="883"/>
      <c r="AR128" s="883"/>
      <c r="AS128" s="883"/>
      <c r="AT128" s="884"/>
      <c r="AU128" s="282"/>
      <c r="AV128" s="282"/>
      <c r="AW128" s="282"/>
      <c r="AX128" s="885" t="s">
        <v>471</v>
      </c>
      <c r="AY128" s="886"/>
      <c r="AZ128" s="886"/>
      <c r="BA128" s="886"/>
      <c r="BB128" s="886"/>
      <c r="BC128" s="886"/>
      <c r="BD128" s="886"/>
      <c r="BE128" s="887"/>
      <c r="BF128" s="864" t="s">
        <v>126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472</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126</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473</v>
      </c>
      <c r="X129" s="855"/>
      <c r="Y129" s="855"/>
      <c r="Z129" s="856"/>
      <c r="AA129" s="857">
        <v>3617410</v>
      </c>
      <c r="AB129" s="858"/>
      <c r="AC129" s="858"/>
      <c r="AD129" s="858"/>
      <c r="AE129" s="859"/>
      <c r="AF129" s="860">
        <v>3600778</v>
      </c>
      <c r="AG129" s="858"/>
      <c r="AH129" s="858"/>
      <c r="AI129" s="858"/>
      <c r="AJ129" s="859"/>
      <c r="AK129" s="860">
        <v>3638677</v>
      </c>
      <c r="AL129" s="858"/>
      <c r="AM129" s="858"/>
      <c r="AN129" s="858"/>
      <c r="AO129" s="859"/>
      <c r="AP129" s="861"/>
      <c r="AQ129" s="862"/>
      <c r="AR129" s="862"/>
      <c r="AS129" s="862"/>
      <c r="AT129" s="863"/>
      <c r="AU129" s="284"/>
      <c r="AV129" s="284"/>
      <c r="AW129" s="284"/>
      <c r="AX129" s="827" t="s">
        <v>474</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476</v>
      </c>
      <c r="X130" s="855"/>
      <c r="Y130" s="855"/>
      <c r="Z130" s="856"/>
      <c r="AA130" s="857">
        <v>446901</v>
      </c>
      <c r="AB130" s="858"/>
      <c r="AC130" s="858"/>
      <c r="AD130" s="858"/>
      <c r="AE130" s="859"/>
      <c r="AF130" s="860">
        <v>466925</v>
      </c>
      <c r="AG130" s="858"/>
      <c r="AH130" s="858"/>
      <c r="AI130" s="858"/>
      <c r="AJ130" s="859"/>
      <c r="AK130" s="860">
        <v>483983</v>
      </c>
      <c r="AL130" s="858"/>
      <c r="AM130" s="858"/>
      <c r="AN130" s="858"/>
      <c r="AO130" s="859"/>
      <c r="AP130" s="861"/>
      <c r="AQ130" s="862"/>
      <c r="AR130" s="862"/>
      <c r="AS130" s="862"/>
      <c r="AT130" s="863"/>
      <c r="AU130" s="284"/>
      <c r="AV130" s="284"/>
      <c r="AW130" s="284"/>
      <c r="AX130" s="827" t="s">
        <v>477</v>
      </c>
      <c r="AY130" s="828"/>
      <c r="AZ130" s="828"/>
      <c r="BA130" s="828"/>
      <c r="BB130" s="828"/>
      <c r="BC130" s="828"/>
      <c r="BD130" s="828"/>
      <c r="BE130" s="829"/>
      <c r="BF130" s="830">
        <v>10.5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478</v>
      </c>
      <c r="X131" s="838"/>
      <c r="Y131" s="838"/>
      <c r="Z131" s="839"/>
      <c r="AA131" s="840">
        <v>3170509</v>
      </c>
      <c r="AB131" s="841"/>
      <c r="AC131" s="841"/>
      <c r="AD131" s="841"/>
      <c r="AE131" s="842"/>
      <c r="AF131" s="843">
        <v>3133853</v>
      </c>
      <c r="AG131" s="841"/>
      <c r="AH131" s="841"/>
      <c r="AI131" s="841"/>
      <c r="AJ131" s="842"/>
      <c r="AK131" s="843">
        <v>3154694</v>
      </c>
      <c r="AL131" s="841"/>
      <c r="AM131" s="841"/>
      <c r="AN131" s="841"/>
      <c r="AO131" s="842"/>
      <c r="AP131" s="844"/>
      <c r="AQ131" s="845"/>
      <c r="AR131" s="845"/>
      <c r="AS131" s="845"/>
      <c r="AT131" s="846"/>
      <c r="AU131" s="284"/>
      <c r="AV131" s="284"/>
      <c r="AW131" s="284"/>
      <c r="AX131" s="805" t="s">
        <v>479</v>
      </c>
      <c r="AY131" s="806"/>
      <c r="AZ131" s="806"/>
      <c r="BA131" s="806"/>
      <c r="BB131" s="806"/>
      <c r="BC131" s="806"/>
      <c r="BD131" s="806"/>
      <c r="BE131" s="807"/>
      <c r="BF131" s="808">
        <v>61.3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481</v>
      </c>
      <c r="W132" s="818"/>
      <c r="X132" s="818"/>
      <c r="Y132" s="818"/>
      <c r="Z132" s="819"/>
      <c r="AA132" s="820">
        <v>9.5836662189999995</v>
      </c>
      <c r="AB132" s="821"/>
      <c r="AC132" s="821"/>
      <c r="AD132" s="821"/>
      <c r="AE132" s="822"/>
      <c r="AF132" s="823">
        <v>10.238387060000001</v>
      </c>
      <c r="AG132" s="821"/>
      <c r="AH132" s="821"/>
      <c r="AI132" s="821"/>
      <c r="AJ132" s="822"/>
      <c r="AK132" s="823">
        <v>11.825774539999999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482</v>
      </c>
      <c r="W133" s="797"/>
      <c r="X133" s="797"/>
      <c r="Y133" s="797"/>
      <c r="Z133" s="798"/>
      <c r="AA133" s="799">
        <v>9.8000000000000007</v>
      </c>
      <c r="AB133" s="800"/>
      <c r="AC133" s="800"/>
      <c r="AD133" s="800"/>
      <c r="AE133" s="801"/>
      <c r="AF133" s="799">
        <v>9.6999999999999993</v>
      </c>
      <c r="AG133" s="800"/>
      <c r="AH133" s="800"/>
      <c r="AI133" s="800"/>
      <c r="AJ133" s="801"/>
      <c r="AK133" s="799">
        <v>10.5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vKHjl++aDxdeRG8xbBHw938UEjoCpK54Zb8lQCgbSaT7q/HEV7Hh4t9MW69BbJSwQ+m17QKqMo4BZBNOYjtYA==" saltValue="TGhfxBoEMqLFpzVtCW8W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GSV5HI/7YvmHDIR8bSb9Fo6p08sQom/SpW4Pkoc7HC+QYo0maq+1mPpMl37fiOduG+/EnQ2Rdkb7eTxeUcSYQ==" saltValue="5T0JNJJYwnh2W0X7LX1V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HZr5saALoOmY6luXFBEqb7ikO7JmfotuyDyO42HZ7mVpAbCqNWw/M+4W3qH/9PGyNOTW+D6J6lJvXiDRg3RZA==" saltValue="IWOahLGTlyRipHsaFJheG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486</v>
      </c>
      <c r="AP7" s="303"/>
      <c r="AQ7" s="304" t="s">
        <v>487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488</v>
      </c>
      <c r="AQ8" s="310" t="s">
        <v>489</v>
      </c>
      <c r="AR8" s="311" t="s">
        <v>490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491</v>
      </c>
      <c r="AL9" s="1227"/>
      <c r="AM9" s="1227"/>
      <c r="AN9" s="1228"/>
      <c r="AO9" s="312">
        <v>915439</v>
      </c>
      <c r="AP9" s="312">
        <v>63807</v>
      </c>
      <c r="AQ9" s="313">
        <v>87631</v>
      </c>
      <c r="AR9" s="314">
        <v>-27.2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492</v>
      </c>
      <c r="AL10" s="1227"/>
      <c r="AM10" s="1227"/>
      <c r="AN10" s="1228"/>
      <c r="AO10" s="315">
        <v>58432</v>
      </c>
      <c r="AP10" s="315">
        <v>4073</v>
      </c>
      <c r="AQ10" s="316">
        <v>8917</v>
      </c>
      <c r="AR10" s="317">
        <v>-54.3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493</v>
      </c>
      <c r="AL11" s="1227"/>
      <c r="AM11" s="1227"/>
      <c r="AN11" s="1228"/>
      <c r="AO11" s="315">
        <v>9935</v>
      </c>
      <c r="AP11" s="315">
        <v>692</v>
      </c>
      <c r="AQ11" s="316">
        <v>14700</v>
      </c>
      <c r="AR11" s="317">
        <v>-95.3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494</v>
      </c>
      <c r="AL12" s="1227"/>
      <c r="AM12" s="1227"/>
      <c r="AN12" s="1228"/>
      <c r="AO12" s="315" t="s">
        <v>495</v>
      </c>
      <c r="AP12" s="315" t="s">
        <v>495</v>
      </c>
      <c r="AQ12" s="316">
        <v>667</v>
      </c>
      <c r="AR12" s="317" t="s">
        <v>495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496</v>
      </c>
      <c r="AL13" s="1227"/>
      <c r="AM13" s="1227"/>
      <c r="AN13" s="1228"/>
      <c r="AO13" s="315" t="s">
        <v>495</v>
      </c>
      <c r="AP13" s="315" t="s">
        <v>495</v>
      </c>
      <c r="AQ13" s="316" t="s">
        <v>495</v>
      </c>
      <c r="AR13" s="317" t="s">
        <v>495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497</v>
      </c>
      <c r="AL14" s="1227"/>
      <c r="AM14" s="1227"/>
      <c r="AN14" s="1228"/>
      <c r="AO14" s="315">
        <v>54750</v>
      </c>
      <c r="AP14" s="315">
        <v>3816</v>
      </c>
      <c r="AQ14" s="316">
        <v>4134</v>
      </c>
      <c r="AR14" s="317">
        <v>-7.7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498</v>
      </c>
      <c r="AL15" s="1227"/>
      <c r="AM15" s="1227"/>
      <c r="AN15" s="1228"/>
      <c r="AO15" s="315">
        <v>4808</v>
      </c>
      <c r="AP15" s="315">
        <v>335</v>
      </c>
      <c r="AQ15" s="316">
        <v>2222</v>
      </c>
      <c r="AR15" s="317">
        <v>-84.9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499</v>
      </c>
      <c r="AL16" s="1230"/>
      <c r="AM16" s="1230"/>
      <c r="AN16" s="1231"/>
      <c r="AO16" s="315">
        <v>-86671</v>
      </c>
      <c r="AP16" s="315">
        <v>-6041</v>
      </c>
      <c r="AQ16" s="316">
        <v>-8178</v>
      </c>
      <c r="AR16" s="317">
        <v>-26.1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956693</v>
      </c>
      <c r="AP17" s="315">
        <v>66682</v>
      </c>
      <c r="AQ17" s="316">
        <v>110093</v>
      </c>
      <c r="AR17" s="317">
        <v>-39.4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504</v>
      </c>
      <c r="AL21" s="1224"/>
      <c r="AM21" s="1224"/>
      <c r="AN21" s="1225"/>
      <c r="AO21" s="327">
        <v>7.53</v>
      </c>
      <c r="AP21" s="328">
        <v>10.38</v>
      </c>
      <c r="AQ21" s="329">
        <v>-2.85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505</v>
      </c>
      <c r="AL22" s="1224"/>
      <c r="AM22" s="1224"/>
      <c r="AN22" s="1225"/>
      <c r="AO22" s="332">
        <v>94.2</v>
      </c>
      <c r="AP22" s="333">
        <v>96.6</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486</v>
      </c>
      <c r="AP30" s="303"/>
      <c r="AQ30" s="304" t="s">
        <v>487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488</v>
      </c>
      <c r="AQ31" s="310" t="s">
        <v>489</v>
      </c>
      <c r="AR31" s="311" t="s">
        <v>490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509</v>
      </c>
      <c r="AL32" s="1215"/>
      <c r="AM32" s="1215"/>
      <c r="AN32" s="1216"/>
      <c r="AO32" s="342">
        <v>698845</v>
      </c>
      <c r="AP32" s="342">
        <v>48710</v>
      </c>
      <c r="AQ32" s="343">
        <v>55141</v>
      </c>
      <c r="AR32" s="344">
        <v>-11.7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510</v>
      </c>
      <c r="AL33" s="1215"/>
      <c r="AM33" s="1215"/>
      <c r="AN33" s="1216"/>
      <c r="AO33" s="342" t="s">
        <v>495</v>
      </c>
      <c r="AP33" s="342" t="s">
        <v>495</v>
      </c>
      <c r="AQ33" s="343" t="s">
        <v>495</v>
      </c>
      <c r="AR33" s="344" t="s">
        <v>495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511</v>
      </c>
      <c r="AL34" s="1215"/>
      <c r="AM34" s="1215"/>
      <c r="AN34" s="1216"/>
      <c r="AO34" s="342" t="s">
        <v>495</v>
      </c>
      <c r="AP34" s="342" t="s">
        <v>495</v>
      </c>
      <c r="AQ34" s="343">
        <v>3</v>
      </c>
      <c r="AR34" s="344" t="s">
        <v>495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512</v>
      </c>
      <c r="AL35" s="1215"/>
      <c r="AM35" s="1215"/>
      <c r="AN35" s="1216"/>
      <c r="AO35" s="342">
        <v>156323</v>
      </c>
      <c r="AP35" s="342">
        <v>10896</v>
      </c>
      <c r="AQ35" s="343">
        <v>21916</v>
      </c>
      <c r="AR35" s="344">
        <v>-50.3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513</v>
      </c>
      <c r="AL36" s="1215"/>
      <c r="AM36" s="1215"/>
      <c r="AN36" s="1216"/>
      <c r="AO36" s="342">
        <v>2436</v>
      </c>
      <c r="AP36" s="342">
        <v>170</v>
      </c>
      <c r="AQ36" s="343">
        <v>3784</v>
      </c>
      <c r="AR36" s="344">
        <v>-95.5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514</v>
      </c>
      <c r="AL37" s="1215"/>
      <c r="AM37" s="1215"/>
      <c r="AN37" s="1216"/>
      <c r="AO37" s="342" t="s">
        <v>495</v>
      </c>
      <c r="AP37" s="342" t="s">
        <v>495</v>
      </c>
      <c r="AQ37" s="343">
        <v>1115</v>
      </c>
      <c r="AR37" s="344" t="s">
        <v>495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515</v>
      </c>
      <c r="AL38" s="1218"/>
      <c r="AM38" s="1218"/>
      <c r="AN38" s="1219"/>
      <c r="AO38" s="345" t="s">
        <v>495</v>
      </c>
      <c r="AP38" s="345" t="s">
        <v>495</v>
      </c>
      <c r="AQ38" s="346">
        <v>2</v>
      </c>
      <c r="AR38" s="334" t="s">
        <v>495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516</v>
      </c>
      <c r="AL39" s="1218"/>
      <c r="AM39" s="1218"/>
      <c r="AN39" s="1219"/>
      <c r="AO39" s="342">
        <v>-554</v>
      </c>
      <c r="AP39" s="342">
        <v>-39</v>
      </c>
      <c r="AQ39" s="343">
        <v>-1435</v>
      </c>
      <c r="AR39" s="344">
        <v>-97.3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517</v>
      </c>
      <c r="AL40" s="1215"/>
      <c r="AM40" s="1215"/>
      <c r="AN40" s="1216"/>
      <c r="AO40" s="342">
        <v>-483983</v>
      </c>
      <c r="AP40" s="342">
        <v>-33734</v>
      </c>
      <c r="AQ40" s="343">
        <v>-54229</v>
      </c>
      <c r="AR40" s="344">
        <v>-37.799999999999997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373067</v>
      </c>
      <c r="AP41" s="342">
        <v>26003</v>
      </c>
      <c r="AQ41" s="343">
        <v>26298</v>
      </c>
      <c r="AR41" s="344">
        <v>-1.1000000000000001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486</v>
      </c>
      <c r="AN49" s="1209" t="s">
        <v>521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522</v>
      </c>
      <c r="AO50" s="359" t="s">
        <v>523</v>
      </c>
      <c r="AP50" s="360" t="s">
        <v>524</v>
      </c>
      <c r="AQ50" s="361" t="s">
        <v>525</v>
      </c>
      <c r="AR50" s="362" t="s">
        <v>526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2830134</v>
      </c>
      <c r="AN51" s="364">
        <v>190197</v>
      </c>
      <c r="AO51" s="365">
        <v>132.80000000000001</v>
      </c>
      <c r="AP51" s="366">
        <v>85205</v>
      </c>
      <c r="AQ51" s="367">
        <v>14.5</v>
      </c>
      <c r="AR51" s="368">
        <v>118.3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290773</v>
      </c>
      <c r="AN52" s="372">
        <v>19541</v>
      </c>
      <c r="AO52" s="373">
        <v>115.7</v>
      </c>
      <c r="AP52" s="374">
        <v>38847</v>
      </c>
      <c r="AQ52" s="375">
        <v>13.7</v>
      </c>
      <c r="AR52" s="376">
        <v>102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851029</v>
      </c>
      <c r="AN53" s="364">
        <v>57748</v>
      </c>
      <c r="AO53" s="365">
        <v>-69.599999999999994</v>
      </c>
      <c r="AP53" s="366">
        <v>106092</v>
      </c>
      <c r="AQ53" s="367">
        <v>24.5</v>
      </c>
      <c r="AR53" s="368">
        <v>-94.1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532270</v>
      </c>
      <c r="AN54" s="372">
        <v>36118</v>
      </c>
      <c r="AO54" s="373">
        <v>84.8</v>
      </c>
      <c r="AP54" s="374">
        <v>44299</v>
      </c>
      <c r="AQ54" s="375">
        <v>14</v>
      </c>
      <c r="AR54" s="376">
        <v>70.8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599906</v>
      </c>
      <c r="AN55" s="364">
        <v>40935</v>
      </c>
      <c r="AO55" s="365">
        <v>-29.1</v>
      </c>
      <c r="AP55" s="366">
        <v>78903</v>
      </c>
      <c r="AQ55" s="367">
        <v>-25.6</v>
      </c>
      <c r="AR55" s="368">
        <v>-3.5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268849</v>
      </c>
      <c r="AN56" s="372">
        <v>18345</v>
      </c>
      <c r="AO56" s="373">
        <v>-49.2</v>
      </c>
      <c r="AP56" s="374">
        <v>49201</v>
      </c>
      <c r="AQ56" s="375">
        <v>11.1</v>
      </c>
      <c r="AR56" s="376">
        <v>-60.3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241193</v>
      </c>
      <c r="AN57" s="364">
        <v>16610</v>
      </c>
      <c r="AO57" s="365">
        <v>-59.4</v>
      </c>
      <c r="AP57" s="366">
        <v>82993</v>
      </c>
      <c r="AQ57" s="367">
        <v>5.2</v>
      </c>
      <c r="AR57" s="368">
        <v>-64.599999999999994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78268</v>
      </c>
      <c r="AN58" s="372">
        <v>5390</v>
      </c>
      <c r="AO58" s="373">
        <v>-70.599999999999994</v>
      </c>
      <c r="AP58" s="374">
        <v>46787</v>
      </c>
      <c r="AQ58" s="375">
        <v>-4.9000000000000004</v>
      </c>
      <c r="AR58" s="376">
        <v>-65.7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167461</v>
      </c>
      <c r="AN59" s="364">
        <v>11672</v>
      </c>
      <c r="AO59" s="365">
        <v>-29.7</v>
      </c>
      <c r="AP59" s="366">
        <v>108252</v>
      </c>
      <c r="AQ59" s="367">
        <v>30.4</v>
      </c>
      <c r="AR59" s="368">
        <v>-60.1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83450</v>
      </c>
      <c r="AN60" s="372">
        <v>5817</v>
      </c>
      <c r="AO60" s="373">
        <v>7.9</v>
      </c>
      <c r="AP60" s="374">
        <v>50321</v>
      </c>
      <c r="AQ60" s="375">
        <v>7.6</v>
      </c>
      <c r="AR60" s="376">
        <v>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937945</v>
      </c>
      <c r="AN61" s="379">
        <v>63432</v>
      </c>
      <c r="AO61" s="380">
        <v>-11</v>
      </c>
      <c r="AP61" s="381">
        <v>92289</v>
      </c>
      <c r="AQ61" s="382">
        <v>9.8000000000000007</v>
      </c>
      <c r="AR61" s="368">
        <v>-20.8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250722</v>
      </c>
      <c r="AN62" s="372">
        <v>17042</v>
      </c>
      <c r="AO62" s="373">
        <v>17.7</v>
      </c>
      <c r="AP62" s="374">
        <v>45891</v>
      </c>
      <c r="AQ62" s="375">
        <v>8.3000000000000007</v>
      </c>
      <c r="AR62" s="376">
        <v>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6HPkzDCwWmwd9Hr0P/RtA5cywuQCZh/1Xl/mUDtjUpRI5xQRAfDDgU3Ski3GnTdrbbkPFTQipN6B/WznZlspmg==" saltValue="it7UjdmIsSFM1ZAOUX0f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a9Grw+LecQDcB7jgnKn6JeW8pYmNap2kXT4WPxKSwbk+rCm6bj0n+TZb+aE01n/aH5v/y4gOeOuW2uDmAIAdw==" saltValue="iHoLNmtOnJCvLVXRk37O8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Ia3pwA3G9jANcKokp9hbEGPtzUQpLR7hurZ0k/tnUNZjmlh4COz9y2MnLc2tR7J18DruWfLQVVry76Ya3D2bA==" saltValue="E39VwEN+9q/AjVHNvT9BK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232" t="s">
        <v>3</v>
      </c>
      <c r="D47" s="1232"/>
      <c r="E47" s="1233"/>
      <c r="F47" s="11">
        <v>11.74</v>
      </c>
      <c r="G47" s="12">
        <v>12.77</v>
      </c>
      <c r="H47" s="12">
        <v>13.91</v>
      </c>
      <c r="I47" s="12">
        <v>11.48</v>
      </c>
      <c r="J47" s="13">
        <v>17.8</v>
      </c>
    </row>
    <row r="48" spans="2:10" ht="57.75" customHeight="1" x14ac:dyDescent="0.15">
      <c r="B48" s="14"/>
      <c r="C48" s="1234" t="s">
        <v>4</v>
      </c>
      <c r="D48" s="1234"/>
      <c r="E48" s="1235"/>
      <c r="F48" s="15">
        <v>7.61</v>
      </c>
      <c r="G48" s="16">
        <v>7.12</v>
      </c>
      <c r="H48" s="16">
        <v>5.08</v>
      </c>
      <c r="I48" s="16">
        <v>4.53</v>
      </c>
      <c r="J48" s="17">
        <v>3.78</v>
      </c>
    </row>
    <row r="49" spans="2:10" ht="57.75" customHeight="1" thickBot="1" x14ac:dyDescent="0.2">
      <c r="B49" s="18"/>
      <c r="C49" s="1236" t="s">
        <v>5</v>
      </c>
      <c r="D49" s="1236"/>
      <c r="E49" s="1237"/>
      <c r="F49" s="19" t="s">
        <v>542</v>
      </c>
      <c r="G49" s="20">
        <v>1.52</v>
      </c>
      <c r="H49" s="20" t="s">
        <v>543</v>
      </c>
      <c r="I49" s="20" t="s">
        <v>544</v>
      </c>
      <c r="J49" s="21">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gPlIN5/OeYK5SSdWn7ytTKR3K0tnjBo5Pqg2xu4chunp9IizSGXKJqWZwZgcgAeubxVdmWtEIpa4AqazCcSew==" saltValue="AMU4BioX13lDwDXQk6iB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44" t="s">
        <v>545</v>
      </c>
      <c r="D34" s="1244"/>
      <c r="E34" s="1245"/>
      <c r="F34" s="32">
        <v>0.05</v>
      </c>
      <c r="G34" s="33">
        <v>0.04</v>
      </c>
      <c r="H34" s="33">
        <v>0.39</v>
      </c>
      <c r="I34" s="33">
        <v>0.4</v>
      </c>
      <c r="J34" s="34" t="s">
        <v>546</v>
      </c>
      <c r="K34" s="22"/>
      <c r="L34" s="22"/>
      <c r="M34" s="22"/>
      <c r="N34" s="22"/>
      <c r="O34" s="22"/>
      <c r="P34" s="22"/>
    </row>
    <row r="35" spans="1:16" ht="39" customHeight="1" x14ac:dyDescent="0.15">
      <c r="A35" s="22"/>
      <c r="B35" s="35"/>
      <c r="C35" s="1238" t="s">
        <v>547</v>
      </c>
      <c r="D35" s="1239"/>
      <c r="E35" s="1240"/>
      <c r="F35" s="36">
        <v>7.6</v>
      </c>
      <c r="G35" s="37">
        <v>7.12</v>
      </c>
      <c r="H35" s="37">
        <v>5.07</v>
      </c>
      <c r="I35" s="37">
        <v>4.53</v>
      </c>
      <c r="J35" s="38">
        <v>3.77</v>
      </c>
      <c r="K35" s="22"/>
      <c r="L35" s="22"/>
      <c r="M35" s="22"/>
      <c r="N35" s="22"/>
      <c r="O35" s="22"/>
      <c r="P35" s="22"/>
    </row>
    <row r="36" spans="1:16" ht="39" customHeight="1" x14ac:dyDescent="0.15">
      <c r="A36" s="22"/>
      <c r="B36" s="35"/>
      <c r="C36" s="1238" t="s">
        <v>548</v>
      </c>
      <c r="D36" s="1239"/>
      <c r="E36" s="1240"/>
      <c r="F36" s="36">
        <v>2.4700000000000002</v>
      </c>
      <c r="G36" s="37">
        <v>1.49</v>
      </c>
      <c r="H36" s="37">
        <v>2.14</v>
      </c>
      <c r="I36" s="37">
        <v>1.91</v>
      </c>
      <c r="J36" s="38">
        <v>1.79</v>
      </c>
      <c r="K36" s="22"/>
      <c r="L36" s="22"/>
      <c r="M36" s="22"/>
      <c r="N36" s="22"/>
      <c r="O36" s="22"/>
      <c r="P36" s="22"/>
    </row>
    <row r="37" spans="1:16" ht="39" customHeight="1" x14ac:dyDescent="0.15">
      <c r="A37" s="22"/>
      <c r="B37" s="35"/>
      <c r="C37" s="1238" t="s">
        <v>549</v>
      </c>
      <c r="D37" s="1239"/>
      <c r="E37" s="1240"/>
      <c r="F37" s="36">
        <v>0.98</v>
      </c>
      <c r="G37" s="37">
        <v>0.51</v>
      </c>
      <c r="H37" s="37">
        <v>1.2</v>
      </c>
      <c r="I37" s="37">
        <v>0.2</v>
      </c>
      <c r="J37" s="38">
        <v>1.1000000000000001</v>
      </c>
      <c r="K37" s="22"/>
      <c r="L37" s="22"/>
      <c r="M37" s="22"/>
      <c r="N37" s="22"/>
      <c r="O37" s="22"/>
      <c r="P37" s="22"/>
    </row>
    <row r="38" spans="1:16" ht="39" customHeight="1" x14ac:dyDescent="0.15">
      <c r="A38" s="22"/>
      <c r="B38" s="35"/>
      <c r="C38" s="1238" t="s">
        <v>550</v>
      </c>
      <c r="D38" s="1239"/>
      <c r="E38" s="1240"/>
      <c r="F38" s="36">
        <v>0.06</v>
      </c>
      <c r="G38" s="37">
        <v>0.06</v>
      </c>
      <c r="H38" s="37">
        <v>0.04</v>
      </c>
      <c r="I38" s="37">
        <v>0.04</v>
      </c>
      <c r="J38" s="38">
        <v>0.01</v>
      </c>
      <c r="K38" s="22"/>
      <c r="L38" s="22"/>
      <c r="M38" s="22"/>
      <c r="N38" s="22"/>
      <c r="O38" s="22"/>
      <c r="P38" s="22"/>
    </row>
    <row r="39" spans="1:16" ht="39" customHeight="1" x14ac:dyDescent="0.15">
      <c r="A39" s="22"/>
      <c r="B39" s="35"/>
      <c r="C39" s="1238" t="s">
        <v>551</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552</v>
      </c>
      <c r="D42" s="1239"/>
      <c r="E42" s="1240"/>
      <c r="F42" s="36" t="s">
        <v>495</v>
      </c>
      <c r="G42" s="37" t="s">
        <v>495</v>
      </c>
      <c r="H42" s="37" t="s">
        <v>495</v>
      </c>
      <c r="I42" s="37" t="s">
        <v>495</v>
      </c>
      <c r="J42" s="38" t="s">
        <v>495</v>
      </c>
      <c r="K42" s="22"/>
      <c r="L42" s="22"/>
      <c r="M42" s="22"/>
      <c r="N42" s="22"/>
      <c r="O42" s="22"/>
      <c r="P42" s="22"/>
    </row>
    <row r="43" spans="1:16" ht="39" customHeight="1" thickBot="1" x14ac:dyDescent="0.2">
      <c r="A43" s="22"/>
      <c r="B43" s="40"/>
      <c r="C43" s="1241" t="s">
        <v>553</v>
      </c>
      <c r="D43" s="1242"/>
      <c r="E43" s="1243"/>
      <c r="F43" s="41">
        <v>0</v>
      </c>
      <c r="G43" s="42">
        <v>0</v>
      </c>
      <c r="H43" s="42" t="s">
        <v>495</v>
      </c>
      <c r="I43" s="42" t="s">
        <v>495</v>
      </c>
      <c r="J43" s="43" t="s">
        <v>495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MAZUDHGQQNkU9Kr4PHkI6r59WAdX57VYvUecCBwcvkTMMruvskR6q5X9tDllfF5GqqPXtpWeuHwsWwNNm7pvA==" saltValue="7Ln6QDeCOtRZ0LCN0xFY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649</v>
      </c>
      <c r="L45" s="60">
        <v>617</v>
      </c>
      <c r="M45" s="60">
        <v>588</v>
      </c>
      <c r="N45" s="60">
        <v>644</v>
      </c>
      <c r="O45" s="61">
        <v>699</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495</v>
      </c>
      <c r="L46" s="64" t="s">
        <v>495</v>
      </c>
      <c r="M46" s="64" t="s">
        <v>495</v>
      </c>
      <c r="N46" s="64" t="s">
        <v>495</v>
      </c>
      <c r="O46" s="65" t="s">
        <v>495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495</v>
      </c>
      <c r="L47" s="64" t="s">
        <v>495</v>
      </c>
      <c r="M47" s="64" t="s">
        <v>495</v>
      </c>
      <c r="N47" s="64" t="s">
        <v>495</v>
      </c>
      <c r="O47" s="65" t="s">
        <v>495</v>
      </c>
      <c r="P47" s="48"/>
      <c r="Q47" s="48"/>
      <c r="R47" s="48"/>
      <c r="S47" s="48"/>
      <c r="T47" s="48"/>
      <c r="U47" s="48"/>
    </row>
    <row r="48" spans="1:21" ht="30.75" customHeight="1" x14ac:dyDescent="0.15">
      <c r="A48" s="48"/>
      <c r="B48" s="1266"/>
      <c r="C48" s="1267"/>
      <c r="D48" s="62"/>
      <c r="E48" s="1248" t="s">
        <v>14</v>
      </c>
      <c r="F48" s="1248"/>
      <c r="G48" s="1248"/>
      <c r="H48" s="1248"/>
      <c r="I48" s="1248"/>
      <c r="J48" s="1249"/>
      <c r="K48" s="63">
        <v>123</v>
      </c>
      <c r="L48" s="64">
        <v>130</v>
      </c>
      <c r="M48" s="64">
        <v>146</v>
      </c>
      <c r="N48" s="64">
        <v>143</v>
      </c>
      <c r="O48" s="65">
        <v>156</v>
      </c>
      <c r="P48" s="48"/>
      <c r="Q48" s="48"/>
      <c r="R48" s="48"/>
      <c r="S48" s="48"/>
      <c r="T48" s="48"/>
      <c r="U48" s="48"/>
    </row>
    <row r="49" spans="1:21" ht="30.75" customHeight="1" x14ac:dyDescent="0.15">
      <c r="A49" s="48"/>
      <c r="B49" s="1266"/>
      <c r="C49" s="1267"/>
      <c r="D49" s="62"/>
      <c r="E49" s="1248" t="s">
        <v>15</v>
      </c>
      <c r="F49" s="1248"/>
      <c r="G49" s="1248"/>
      <c r="H49" s="1248"/>
      <c r="I49" s="1248"/>
      <c r="J49" s="1249"/>
      <c r="K49" s="63">
        <v>1</v>
      </c>
      <c r="L49" s="64">
        <v>1</v>
      </c>
      <c r="M49" s="64">
        <v>1</v>
      </c>
      <c r="N49" s="64">
        <v>1</v>
      </c>
      <c r="O49" s="65">
        <v>2</v>
      </c>
      <c r="P49" s="48"/>
      <c r="Q49" s="48"/>
      <c r="R49" s="48"/>
      <c r="S49" s="48"/>
      <c r="T49" s="48"/>
      <c r="U49" s="48"/>
    </row>
    <row r="50" spans="1:21" ht="30.75" customHeight="1" x14ac:dyDescent="0.15">
      <c r="A50" s="48"/>
      <c r="B50" s="1266"/>
      <c r="C50" s="1267"/>
      <c r="D50" s="62"/>
      <c r="E50" s="1248" t="s">
        <v>16</v>
      </c>
      <c r="F50" s="1248"/>
      <c r="G50" s="1248"/>
      <c r="H50" s="1248"/>
      <c r="I50" s="1248"/>
      <c r="J50" s="1249"/>
      <c r="K50" s="63">
        <v>16</v>
      </c>
      <c r="L50" s="64">
        <v>16</v>
      </c>
      <c r="M50" s="64">
        <v>16</v>
      </c>
      <c r="N50" s="64" t="s">
        <v>495</v>
      </c>
      <c r="O50" s="65" t="s">
        <v>495</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495</v>
      </c>
      <c r="L51" s="64" t="s">
        <v>495</v>
      </c>
      <c r="M51" s="64" t="s">
        <v>495</v>
      </c>
      <c r="N51" s="64" t="s">
        <v>495</v>
      </c>
      <c r="O51" s="65" t="s">
        <v>495</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472</v>
      </c>
      <c r="L52" s="64">
        <v>455</v>
      </c>
      <c r="M52" s="64">
        <v>449</v>
      </c>
      <c r="N52" s="64">
        <v>468</v>
      </c>
      <c r="O52" s="65">
        <v>486</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317</v>
      </c>
      <c r="L53" s="69">
        <v>309</v>
      </c>
      <c r="M53" s="69">
        <v>302</v>
      </c>
      <c r="N53" s="69">
        <v>320</v>
      </c>
      <c r="O53" s="70">
        <v>371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579</v>
      </c>
      <c r="L57" s="83" t="s">
        <v>579</v>
      </c>
      <c r="M57" s="83" t="s">
        <v>579</v>
      </c>
      <c r="N57" s="83" t="s">
        <v>580</v>
      </c>
      <c r="O57" s="84" t="s">
        <v>579</v>
      </c>
    </row>
    <row r="58" spans="1:21" ht="31.5" customHeight="1" thickBot="1" x14ac:dyDescent="0.2">
      <c r="B58" s="1256"/>
      <c r="C58" s="1257"/>
      <c r="D58" s="1261" t="s">
        <v>26</v>
      </c>
      <c r="E58" s="1262"/>
      <c r="F58" s="1262"/>
      <c r="G58" s="1262"/>
      <c r="H58" s="1262"/>
      <c r="I58" s="1262"/>
      <c r="J58" s="1263"/>
      <c r="K58" s="85" t="s">
        <v>579</v>
      </c>
      <c r="L58" s="86" t="s">
        <v>579</v>
      </c>
      <c r="M58" s="86" t="s">
        <v>579</v>
      </c>
      <c r="N58" s="86" t="s">
        <v>579</v>
      </c>
      <c r="O58" s="87" t="s">
        <v>579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7P+42iAif3yYdi5AcF6m8OoRVWHu8/yDIAyNjvvy8YEUU7X6+hL++MhDBKY1AHTtf3qhGMaeBk5yNcT3aHMnA==" saltValue="RE/vYS+5foqcgw2eAhHF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537</v>
      </c>
      <c r="J40" s="99" t="s">
        <v>538</v>
      </c>
      <c r="K40" s="99" t="s">
        <v>539</v>
      </c>
      <c r="L40" s="99" t="s">
        <v>540</v>
      </c>
      <c r="M40" s="100" t="s">
        <v>541</v>
      </c>
    </row>
    <row r="41" spans="2:13" ht="27.75" customHeight="1" x14ac:dyDescent="0.15">
      <c r="B41" s="1284" t="s">
        <v>29</v>
      </c>
      <c r="C41" s="1285"/>
      <c r="D41" s="101"/>
      <c r="E41" s="1286" t="s">
        <v>30</v>
      </c>
      <c r="F41" s="1286"/>
      <c r="G41" s="1286"/>
      <c r="H41" s="1287"/>
      <c r="I41" s="102">
        <v>6883</v>
      </c>
      <c r="J41" s="103">
        <v>6941</v>
      </c>
      <c r="K41" s="103">
        <v>6915</v>
      </c>
      <c r="L41" s="103">
        <v>6574</v>
      </c>
      <c r="M41" s="104">
        <v>6141</v>
      </c>
    </row>
    <row r="42" spans="2:13" ht="27.75" customHeight="1" x14ac:dyDescent="0.15">
      <c r="B42" s="1274"/>
      <c r="C42" s="1275"/>
      <c r="D42" s="105"/>
      <c r="E42" s="1278" t="s">
        <v>31</v>
      </c>
      <c r="F42" s="1278"/>
      <c r="G42" s="1278"/>
      <c r="H42" s="1279"/>
      <c r="I42" s="106">
        <v>48</v>
      </c>
      <c r="J42" s="107">
        <v>32</v>
      </c>
      <c r="K42" s="107">
        <v>16</v>
      </c>
      <c r="L42" s="107" t="s">
        <v>495</v>
      </c>
      <c r="M42" s="108" t="s">
        <v>495</v>
      </c>
    </row>
    <row r="43" spans="2:13" ht="27.75" customHeight="1" x14ac:dyDescent="0.15">
      <c r="B43" s="1274"/>
      <c r="C43" s="1275"/>
      <c r="D43" s="105"/>
      <c r="E43" s="1278" t="s">
        <v>32</v>
      </c>
      <c r="F43" s="1278"/>
      <c r="G43" s="1278"/>
      <c r="H43" s="1279"/>
      <c r="I43" s="106">
        <v>2400</v>
      </c>
      <c r="J43" s="107">
        <v>2302</v>
      </c>
      <c r="K43" s="107">
        <v>2290</v>
      </c>
      <c r="L43" s="107">
        <v>2181</v>
      </c>
      <c r="M43" s="108">
        <v>2122</v>
      </c>
    </row>
    <row r="44" spans="2:13" ht="27.75" customHeight="1" x14ac:dyDescent="0.15">
      <c r="B44" s="1274"/>
      <c r="C44" s="1275"/>
      <c r="D44" s="105"/>
      <c r="E44" s="1278" t="s">
        <v>33</v>
      </c>
      <c r="F44" s="1278"/>
      <c r="G44" s="1278"/>
      <c r="H44" s="1279"/>
      <c r="I44" s="106">
        <v>12</v>
      </c>
      <c r="J44" s="107">
        <v>44</v>
      </c>
      <c r="K44" s="107">
        <v>240</v>
      </c>
      <c r="L44" s="107">
        <v>467</v>
      </c>
      <c r="M44" s="108">
        <v>582</v>
      </c>
    </row>
    <row r="45" spans="2:13" ht="27.75" customHeight="1" x14ac:dyDescent="0.15">
      <c r="B45" s="1274"/>
      <c r="C45" s="1275"/>
      <c r="D45" s="105"/>
      <c r="E45" s="1278" t="s">
        <v>34</v>
      </c>
      <c r="F45" s="1278"/>
      <c r="G45" s="1278"/>
      <c r="H45" s="1279"/>
      <c r="I45" s="106">
        <v>908</v>
      </c>
      <c r="J45" s="107">
        <v>904</v>
      </c>
      <c r="K45" s="107">
        <v>843</v>
      </c>
      <c r="L45" s="107">
        <v>839</v>
      </c>
      <c r="M45" s="108">
        <v>754</v>
      </c>
    </row>
    <row r="46" spans="2:13" ht="27.75" customHeight="1" x14ac:dyDescent="0.15">
      <c r="B46" s="1274"/>
      <c r="C46" s="1275"/>
      <c r="D46" s="109"/>
      <c r="E46" s="1278" t="s">
        <v>35</v>
      </c>
      <c r="F46" s="1278"/>
      <c r="G46" s="1278"/>
      <c r="H46" s="1279"/>
      <c r="I46" s="106" t="s">
        <v>495</v>
      </c>
      <c r="J46" s="107" t="s">
        <v>495</v>
      </c>
      <c r="K46" s="107" t="s">
        <v>495</v>
      </c>
      <c r="L46" s="107" t="s">
        <v>495</v>
      </c>
      <c r="M46" s="108" t="s">
        <v>495</v>
      </c>
    </row>
    <row r="47" spans="2:13" ht="27.75" customHeight="1" x14ac:dyDescent="0.15">
      <c r="B47" s="1274"/>
      <c r="C47" s="1275"/>
      <c r="D47" s="110"/>
      <c r="E47" s="1288" t="s">
        <v>36</v>
      </c>
      <c r="F47" s="1289"/>
      <c r="G47" s="1289"/>
      <c r="H47" s="1290"/>
      <c r="I47" s="106" t="s">
        <v>495</v>
      </c>
      <c r="J47" s="107" t="s">
        <v>495</v>
      </c>
      <c r="K47" s="107" t="s">
        <v>495</v>
      </c>
      <c r="L47" s="107" t="s">
        <v>495</v>
      </c>
      <c r="M47" s="108" t="s">
        <v>495</v>
      </c>
    </row>
    <row r="48" spans="2:13" ht="27.75" customHeight="1" x14ac:dyDescent="0.15">
      <c r="B48" s="1274"/>
      <c r="C48" s="1275"/>
      <c r="D48" s="105"/>
      <c r="E48" s="1278" t="s">
        <v>37</v>
      </c>
      <c r="F48" s="1278"/>
      <c r="G48" s="1278"/>
      <c r="H48" s="1279"/>
      <c r="I48" s="106" t="s">
        <v>495</v>
      </c>
      <c r="J48" s="107" t="s">
        <v>495</v>
      </c>
      <c r="K48" s="107" t="s">
        <v>495</v>
      </c>
      <c r="L48" s="107" t="s">
        <v>495</v>
      </c>
      <c r="M48" s="108" t="s">
        <v>495</v>
      </c>
    </row>
    <row r="49" spans="2:13" ht="27.75" customHeight="1" x14ac:dyDescent="0.15">
      <c r="B49" s="1276"/>
      <c r="C49" s="1277"/>
      <c r="D49" s="105"/>
      <c r="E49" s="1278" t="s">
        <v>38</v>
      </c>
      <c r="F49" s="1278"/>
      <c r="G49" s="1278"/>
      <c r="H49" s="1279"/>
      <c r="I49" s="106" t="s">
        <v>495</v>
      </c>
      <c r="J49" s="107" t="s">
        <v>495</v>
      </c>
      <c r="K49" s="107" t="s">
        <v>495</v>
      </c>
      <c r="L49" s="107" t="s">
        <v>495</v>
      </c>
      <c r="M49" s="108" t="s">
        <v>495</v>
      </c>
    </row>
    <row r="50" spans="2:13" ht="27.75" customHeight="1" x14ac:dyDescent="0.15">
      <c r="B50" s="1272" t="s">
        <v>39</v>
      </c>
      <c r="C50" s="1273"/>
      <c r="D50" s="111"/>
      <c r="E50" s="1278" t="s">
        <v>40</v>
      </c>
      <c r="F50" s="1278"/>
      <c r="G50" s="1278"/>
      <c r="H50" s="1279"/>
      <c r="I50" s="106">
        <v>1655</v>
      </c>
      <c r="J50" s="107">
        <v>1746</v>
      </c>
      <c r="K50" s="107">
        <v>1798</v>
      </c>
      <c r="L50" s="107">
        <v>1793</v>
      </c>
      <c r="M50" s="108">
        <v>2024</v>
      </c>
    </row>
    <row r="51" spans="2:13" ht="27.75" customHeight="1" x14ac:dyDescent="0.15">
      <c r="B51" s="1274"/>
      <c r="C51" s="1275"/>
      <c r="D51" s="105"/>
      <c r="E51" s="1278" t="s">
        <v>41</v>
      </c>
      <c r="F51" s="1278"/>
      <c r="G51" s="1278"/>
      <c r="H51" s="1279"/>
      <c r="I51" s="106" t="s">
        <v>495</v>
      </c>
      <c r="J51" s="107" t="s">
        <v>495</v>
      </c>
      <c r="K51" s="107" t="s">
        <v>495</v>
      </c>
      <c r="L51" s="107" t="s">
        <v>495</v>
      </c>
      <c r="M51" s="108" t="s">
        <v>495</v>
      </c>
    </row>
    <row r="52" spans="2:13" ht="27.75" customHeight="1" x14ac:dyDescent="0.15">
      <c r="B52" s="1276"/>
      <c r="C52" s="1277"/>
      <c r="D52" s="105"/>
      <c r="E52" s="1278" t="s">
        <v>42</v>
      </c>
      <c r="F52" s="1278"/>
      <c r="G52" s="1278"/>
      <c r="H52" s="1279"/>
      <c r="I52" s="106">
        <v>6135</v>
      </c>
      <c r="J52" s="107">
        <v>6069</v>
      </c>
      <c r="K52" s="107">
        <v>5963</v>
      </c>
      <c r="L52" s="107">
        <v>5779</v>
      </c>
      <c r="M52" s="108">
        <v>5640</v>
      </c>
    </row>
    <row r="53" spans="2:13" ht="27.75" customHeight="1" thickBot="1" x14ac:dyDescent="0.2">
      <c r="B53" s="1280" t="s">
        <v>43</v>
      </c>
      <c r="C53" s="1281"/>
      <c r="D53" s="112"/>
      <c r="E53" s="1282" t="s">
        <v>44</v>
      </c>
      <c r="F53" s="1282"/>
      <c r="G53" s="1282"/>
      <c r="H53" s="1283"/>
      <c r="I53" s="113">
        <v>2463</v>
      </c>
      <c r="J53" s="114">
        <v>2408</v>
      </c>
      <c r="K53" s="114">
        <v>2542</v>
      </c>
      <c r="L53" s="114">
        <v>2489</v>
      </c>
      <c r="M53" s="115">
        <v>1935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hDJ2EzewxyghxhphIvv0C8gdczbRfXJbaTlLKcOtJmupC9ipC71w3Zhs1US0u7ZBWomjxX4DeewOomc0LBHcQ==" saltValue="axO1RLTuHyLXirakX0ka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539</v>
      </c>
      <c r="G54" s="124" t="s">
        <v>540</v>
      </c>
      <c r="H54" s="125" t="s">
        <v>541</v>
      </c>
    </row>
    <row r="55" spans="2:8" ht="52.5" customHeight="1" x14ac:dyDescent="0.15">
      <c r="B55" s="126"/>
      <c r="C55" s="1299" t="s">
        <v>47</v>
      </c>
      <c r="D55" s="1299"/>
      <c r="E55" s="1300"/>
      <c r="F55" s="127">
        <v>503</v>
      </c>
      <c r="G55" s="127">
        <v>413</v>
      </c>
      <c r="H55" s="128">
        <v>648</v>
      </c>
    </row>
    <row r="56" spans="2:8" ht="52.5" customHeight="1" x14ac:dyDescent="0.15">
      <c r="B56" s="129"/>
      <c r="C56" s="1301" t="s">
        <v>48</v>
      </c>
      <c r="D56" s="1301"/>
      <c r="E56" s="1302"/>
      <c r="F56" s="130">
        <v>149</v>
      </c>
      <c r="G56" s="130">
        <v>149</v>
      </c>
      <c r="H56" s="131">
        <v>150</v>
      </c>
    </row>
    <row r="57" spans="2:8" ht="53.25" customHeight="1" x14ac:dyDescent="0.15">
      <c r="B57" s="129"/>
      <c r="C57" s="1303" t="s">
        <v>49</v>
      </c>
      <c r="D57" s="1303"/>
      <c r="E57" s="1304"/>
      <c r="F57" s="132">
        <v>748</v>
      </c>
      <c r="G57" s="132">
        <v>785</v>
      </c>
      <c r="H57" s="133">
        <v>781</v>
      </c>
    </row>
    <row r="58" spans="2:8" ht="45.75" customHeight="1" x14ac:dyDescent="0.15">
      <c r="B58" s="134"/>
      <c r="C58" s="1291" t="s">
        <v>567</v>
      </c>
      <c r="D58" s="1292"/>
      <c r="E58" s="1293"/>
      <c r="F58" s="135">
        <v>524</v>
      </c>
      <c r="G58" s="135">
        <v>524</v>
      </c>
      <c r="H58" s="136">
        <v>524</v>
      </c>
    </row>
    <row r="59" spans="2:8" ht="45.75" customHeight="1" x14ac:dyDescent="0.15">
      <c r="B59" s="134"/>
      <c r="C59" s="1291" t="s">
        <v>568</v>
      </c>
      <c r="D59" s="1292"/>
      <c r="E59" s="1293"/>
      <c r="F59" s="135">
        <v>83</v>
      </c>
      <c r="G59" s="135">
        <v>119</v>
      </c>
      <c r="H59" s="136">
        <v>112</v>
      </c>
    </row>
    <row r="60" spans="2:8" ht="45.75" customHeight="1" x14ac:dyDescent="0.15">
      <c r="B60" s="134"/>
      <c r="C60" s="1291" t="s">
        <v>569</v>
      </c>
      <c r="D60" s="1292"/>
      <c r="E60" s="1293"/>
      <c r="F60" s="135">
        <v>85</v>
      </c>
      <c r="G60" s="135">
        <v>88</v>
      </c>
      <c r="H60" s="136">
        <v>93</v>
      </c>
    </row>
    <row r="61" spans="2:8" ht="45.75" customHeight="1" x14ac:dyDescent="0.15">
      <c r="B61" s="134"/>
      <c r="C61" s="1291" t="s">
        <v>570</v>
      </c>
      <c r="D61" s="1292"/>
      <c r="E61" s="1293"/>
      <c r="F61" s="135">
        <v>45</v>
      </c>
      <c r="G61" s="135">
        <v>43</v>
      </c>
      <c r="H61" s="136">
        <v>41</v>
      </c>
    </row>
    <row r="62" spans="2:8" ht="45.75" customHeight="1" thickBot="1" x14ac:dyDescent="0.2">
      <c r="B62" s="137"/>
      <c r="C62" s="1294" t="s">
        <v>571</v>
      </c>
      <c r="D62" s="1295"/>
      <c r="E62" s="1296"/>
      <c r="F62" s="138">
        <v>11</v>
      </c>
      <c r="G62" s="138">
        <v>11</v>
      </c>
      <c r="H62" s="139">
        <v>11</v>
      </c>
    </row>
    <row r="63" spans="2:8" ht="52.5" customHeight="1" thickBot="1" x14ac:dyDescent="0.2">
      <c r="B63" s="140"/>
      <c r="C63" s="1297" t="s">
        <v>50</v>
      </c>
      <c r="D63" s="1297"/>
      <c r="E63" s="1298"/>
      <c r="F63" s="141">
        <v>1400</v>
      </c>
      <c r="G63" s="141">
        <v>1348</v>
      </c>
      <c r="H63" s="142">
        <v>1579</v>
      </c>
    </row>
    <row r="64" spans="2:8" ht="15" customHeight="1" x14ac:dyDescent="0.15"/>
    <row r="65" ht="0" hidden="1" customHeight="1" x14ac:dyDescent="0.15"/>
    <row r="66" ht="0" hidden="1" customHeight="1" x14ac:dyDescent="0.15"/>
  </sheetData>
  <sheetProtection algorithmName="SHA-512" hashValue="lTWRET9jZs5UHiNTKETw+UUV0hRjZ9+waeXZnUjejkBhxPvER7p0K3kdRIuRzYsJYaZU9TTibjh2FiqnRPOuBg==" saltValue="gTsjYy14aQlF7TLfPA5Y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587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596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586</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537</v>
      </c>
      <c r="BQ50" s="1318"/>
      <c r="BR50" s="1318"/>
      <c r="BS50" s="1318"/>
      <c r="BT50" s="1318"/>
      <c r="BU50" s="1318"/>
      <c r="BV50" s="1318"/>
      <c r="BW50" s="1318"/>
      <c r="BX50" s="1318" t="s">
        <v>538</v>
      </c>
      <c r="BY50" s="1318"/>
      <c r="BZ50" s="1318"/>
      <c r="CA50" s="1318"/>
      <c r="CB50" s="1318"/>
      <c r="CC50" s="1318"/>
      <c r="CD50" s="1318"/>
      <c r="CE50" s="1318"/>
      <c r="CF50" s="1318" t="s">
        <v>539</v>
      </c>
      <c r="CG50" s="1318"/>
      <c r="CH50" s="1318"/>
      <c r="CI50" s="1318"/>
      <c r="CJ50" s="1318"/>
      <c r="CK50" s="1318"/>
      <c r="CL50" s="1318"/>
      <c r="CM50" s="1318"/>
      <c r="CN50" s="1318" t="s">
        <v>540</v>
      </c>
      <c r="CO50" s="1318"/>
      <c r="CP50" s="1318"/>
      <c r="CQ50" s="1318"/>
      <c r="CR50" s="1318"/>
      <c r="CS50" s="1318"/>
      <c r="CT50" s="1318"/>
      <c r="CU50" s="1318"/>
      <c r="CV50" s="1318" t="s">
        <v>541</v>
      </c>
      <c r="CW50" s="1318"/>
      <c r="CX50" s="1318"/>
      <c r="CY50" s="1318"/>
      <c r="CZ50" s="1318"/>
      <c r="DA50" s="1318"/>
      <c r="DB50" s="1318"/>
      <c r="DC50" s="1318"/>
    </row>
    <row r="51" spans="1:109" ht="13.5" customHeight="1" x14ac:dyDescent="0.15">
      <c r="B51" s="386"/>
      <c r="G51" s="1322"/>
      <c r="H51" s="1322"/>
      <c r="I51" s="1324"/>
      <c r="J51" s="1324"/>
      <c r="K51" s="1323"/>
      <c r="L51" s="1323"/>
      <c r="M51" s="1323"/>
      <c r="N51" s="1323"/>
      <c r="AM51" s="393"/>
      <c r="AN51" s="1319" t="s">
        <v>585</v>
      </c>
      <c r="AO51" s="1319"/>
      <c r="AP51" s="1319"/>
      <c r="AQ51" s="1319"/>
      <c r="AR51" s="1319"/>
      <c r="AS51" s="1319"/>
      <c r="AT51" s="1319"/>
      <c r="AU51" s="1319"/>
      <c r="AV51" s="1319"/>
      <c r="AW51" s="1319"/>
      <c r="AX51" s="1319"/>
      <c r="AY51" s="1319"/>
      <c r="AZ51" s="1319"/>
      <c r="BA51" s="1319"/>
      <c r="BB51" s="1319" t="s">
        <v>582</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0"/>
      <c r="BY51" s="1321"/>
      <c r="BZ51" s="1321"/>
      <c r="CA51" s="1321"/>
      <c r="CB51" s="1321"/>
      <c r="CC51" s="1321"/>
      <c r="CD51" s="1321"/>
      <c r="CE51" s="1321"/>
      <c r="CF51" s="1321">
        <v>80.099999999999994</v>
      </c>
      <c r="CG51" s="1321"/>
      <c r="CH51" s="1321"/>
      <c r="CI51" s="1321"/>
      <c r="CJ51" s="1321"/>
      <c r="CK51" s="1321"/>
      <c r="CL51" s="1321"/>
      <c r="CM51" s="1321"/>
      <c r="CN51" s="1321">
        <v>79.400000000000006</v>
      </c>
      <c r="CO51" s="1321"/>
      <c r="CP51" s="1321"/>
      <c r="CQ51" s="1321"/>
      <c r="CR51" s="1321"/>
      <c r="CS51" s="1321"/>
      <c r="CT51" s="1321"/>
      <c r="CU51" s="1321"/>
      <c r="CV51" s="1321">
        <v>61.3</v>
      </c>
      <c r="CW51" s="1321"/>
      <c r="CX51" s="1321"/>
      <c r="CY51" s="1321"/>
      <c r="CZ51" s="1321"/>
      <c r="DA51" s="1321"/>
      <c r="DB51" s="1321"/>
      <c r="DC51" s="1321"/>
    </row>
    <row r="52" spans="1:109" ht="13.5" x14ac:dyDescent="0.1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592</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0"/>
      <c r="BY53" s="1321"/>
      <c r="BZ53" s="1321"/>
      <c r="CA53" s="1321"/>
      <c r="CB53" s="1321"/>
      <c r="CC53" s="1321"/>
      <c r="CD53" s="1321"/>
      <c r="CE53" s="1321"/>
      <c r="CF53" s="1321">
        <v>58.8</v>
      </c>
      <c r="CG53" s="1321"/>
      <c r="CH53" s="1321"/>
      <c r="CI53" s="1321"/>
      <c r="CJ53" s="1321"/>
      <c r="CK53" s="1321"/>
      <c r="CL53" s="1321"/>
      <c r="CM53" s="1321"/>
      <c r="CN53" s="1321">
        <v>60.2</v>
      </c>
      <c r="CO53" s="1321"/>
      <c r="CP53" s="1321"/>
      <c r="CQ53" s="1321"/>
      <c r="CR53" s="1321"/>
      <c r="CS53" s="1321"/>
      <c r="CT53" s="1321"/>
      <c r="CU53" s="1321"/>
      <c r="CV53" s="1321">
        <v>62.2</v>
      </c>
      <c r="CW53" s="1321"/>
      <c r="CX53" s="1321"/>
      <c r="CY53" s="1321"/>
      <c r="CZ53" s="1321"/>
      <c r="DA53" s="1321"/>
      <c r="DB53" s="1321"/>
      <c r="DC53" s="1321"/>
    </row>
    <row r="54" spans="1:109" ht="13.5" x14ac:dyDescent="0.1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3"/>
      <c r="L55" s="1323"/>
      <c r="M55" s="1323"/>
      <c r="N55" s="1323"/>
      <c r="AN55" s="1318" t="s">
        <v>591</v>
      </c>
      <c r="AO55" s="1318"/>
      <c r="AP55" s="1318"/>
      <c r="AQ55" s="1318"/>
      <c r="AR55" s="1318"/>
      <c r="AS55" s="1318"/>
      <c r="AT55" s="1318"/>
      <c r="AU55" s="1318"/>
      <c r="AV55" s="1318"/>
      <c r="AW55" s="1318"/>
      <c r="AX55" s="1318"/>
      <c r="AY55" s="1318"/>
      <c r="AZ55" s="1318"/>
      <c r="BA55" s="1318"/>
      <c r="BB55" s="1319" t="s">
        <v>590</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0"/>
      <c r="BY55" s="1321"/>
      <c r="BZ55" s="1321"/>
      <c r="CA55" s="1321"/>
      <c r="CB55" s="1321"/>
      <c r="CC55" s="1321"/>
      <c r="CD55" s="1321"/>
      <c r="CE55" s="1321"/>
      <c r="CF55" s="1321">
        <v>38.5</v>
      </c>
      <c r="CG55" s="1321"/>
      <c r="CH55" s="1321"/>
      <c r="CI55" s="1321"/>
      <c r="CJ55" s="1321"/>
      <c r="CK55" s="1321"/>
      <c r="CL55" s="1321"/>
      <c r="CM55" s="1321"/>
      <c r="CN55" s="1321">
        <v>32.799999999999997</v>
      </c>
      <c r="CO55" s="1321"/>
      <c r="CP55" s="1321"/>
      <c r="CQ55" s="1321"/>
      <c r="CR55" s="1321"/>
      <c r="CS55" s="1321"/>
      <c r="CT55" s="1321"/>
      <c r="CU55" s="1321"/>
      <c r="CV55" s="1321">
        <v>20.9</v>
      </c>
      <c r="CW55" s="1321"/>
      <c r="CX55" s="1321"/>
      <c r="CY55" s="1321"/>
      <c r="CZ55" s="1321"/>
      <c r="DA55" s="1321"/>
      <c r="DB55" s="1321"/>
      <c r="DC55" s="1321"/>
    </row>
    <row r="56" spans="1:109" ht="13.5" x14ac:dyDescent="0.1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589</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0"/>
      <c r="BY57" s="1321"/>
      <c r="BZ57" s="1321"/>
      <c r="CA57" s="1321"/>
      <c r="CB57" s="1321"/>
      <c r="CC57" s="1321"/>
      <c r="CD57" s="1321"/>
      <c r="CE57" s="1321"/>
      <c r="CF57" s="1321">
        <v>57.6</v>
      </c>
      <c r="CG57" s="1321"/>
      <c r="CH57" s="1321"/>
      <c r="CI57" s="1321"/>
      <c r="CJ57" s="1321"/>
      <c r="CK57" s="1321"/>
      <c r="CL57" s="1321"/>
      <c r="CM57" s="1321"/>
      <c r="CN57" s="1321">
        <v>58.9</v>
      </c>
      <c r="CO57" s="1321"/>
      <c r="CP57" s="1321"/>
      <c r="CQ57" s="1321"/>
      <c r="CR57" s="1321"/>
      <c r="CS57" s="1321"/>
      <c r="CT57" s="1321"/>
      <c r="CU57" s="1321"/>
      <c r="CV57" s="1321">
        <v>60.2</v>
      </c>
      <c r="CW57" s="1321"/>
      <c r="CX57" s="1321"/>
      <c r="CY57" s="1321"/>
      <c r="CZ57" s="1321"/>
      <c r="DA57" s="1321"/>
      <c r="DB57" s="1321"/>
      <c r="DC57" s="1321"/>
      <c r="DD57" s="412"/>
      <c r="DE57" s="407"/>
    </row>
    <row r="58" spans="1:109" s="401" customFormat="1" ht="13.5" x14ac:dyDescent="0.1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588</v>
      </c>
    </row>
    <row r="64" spans="1:109" ht="13.5" x14ac:dyDescent="0.15">
      <c r="B64" s="386"/>
      <c r="G64" s="402"/>
      <c r="I64" s="404"/>
      <c r="J64" s="404"/>
      <c r="K64" s="404"/>
      <c r="L64" s="404"/>
      <c r="M64" s="404"/>
      <c r="N64" s="403"/>
      <c r="AM64" s="402"/>
      <c r="AN64" s="402" t="s">
        <v>587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597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586</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537</v>
      </c>
      <c r="BQ72" s="1318"/>
      <c r="BR72" s="1318"/>
      <c r="BS72" s="1318"/>
      <c r="BT72" s="1318"/>
      <c r="BU72" s="1318"/>
      <c r="BV72" s="1318"/>
      <c r="BW72" s="1318"/>
      <c r="BX72" s="1318" t="s">
        <v>538</v>
      </c>
      <c r="BY72" s="1318"/>
      <c r="BZ72" s="1318"/>
      <c r="CA72" s="1318"/>
      <c r="CB72" s="1318"/>
      <c r="CC72" s="1318"/>
      <c r="CD72" s="1318"/>
      <c r="CE72" s="1318"/>
      <c r="CF72" s="1318" t="s">
        <v>539</v>
      </c>
      <c r="CG72" s="1318"/>
      <c r="CH72" s="1318"/>
      <c r="CI72" s="1318"/>
      <c r="CJ72" s="1318"/>
      <c r="CK72" s="1318"/>
      <c r="CL72" s="1318"/>
      <c r="CM72" s="1318"/>
      <c r="CN72" s="1318" t="s">
        <v>540</v>
      </c>
      <c r="CO72" s="1318"/>
      <c r="CP72" s="1318"/>
      <c r="CQ72" s="1318"/>
      <c r="CR72" s="1318"/>
      <c r="CS72" s="1318"/>
      <c r="CT72" s="1318"/>
      <c r="CU72" s="1318"/>
      <c r="CV72" s="1318" t="s">
        <v>541</v>
      </c>
      <c r="CW72" s="1318"/>
      <c r="CX72" s="1318"/>
      <c r="CY72" s="1318"/>
      <c r="CZ72" s="1318"/>
      <c r="DA72" s="1318"/>
      <c r="DB72" s="1318"/>
      <c r="DC72" s="1318"/>
    </row>
    <row r="73" spans="2:107" ht="13.5" x14ac:dyDescent="0.15">
      <c r="B73" s="386"/>
      <c r="G73" s="1322"/>
      <c r="H73" s="1322"/>
      <c r="I73" s="1322"/>
      <c r="J73" s="1322"/>
      <c r="K73" s="1326"/>
      <c r="L73" s="1326"/>
      <c r="M73" s="1326"/>
      <c r="N73" s="1326"/>
      <c r="AM73" s="393"/>
      <c r="AN73" s="1319" t="s">
        <v>585</v>
      </c>
      <c r="AO73" s="1319"/>
      <c r="AP73" s="1319"/>
      <c r="AQ73" s="1319"/>
      <c r="AR73" s="1319"/>
      <c r="AS73" s="1319"/>
      <c r="AT73" s="1319"/>
      <c r="AU73" s="1319"/>
      <c r="AV73" s="1319"/>
      <c r="AW73" s="1319"/>
      <c r="AX73" s="1319"/>
      <c r="AY73" s="1319"/>
      <c r="AZ73" s="1319"/>
      <c r="BA73" s="1319"/>
      <c r="BB73" s="1319" t="s">
        <v>582</v>
      </c>
      <c r="BC73" s="1319"/>
      <c r="BD73" s="1319"/>
      <c r="BE73" s="1319"/>
      <c r="BF73" s="1319"/>
      <c r="BG73" s="1319"/>
      <c r="BH73" s="1319"/>
      <c r="BI73" s="1319"/>
      <c r="BJ73" s="1319"/>
      <c r="BK73" s="1319"/>
      <c r="BL73" s="1319"/>
      <c r="BM73" s="1319"/>
      <c r="BN73" s="1319"/>
      <c r="BO73" s="1319"/>
      <c r="BP73" s="1321">
        <v>80.8</v>
      </c>
      <c r="BQ73" s="1321"/>
      <c r="BR73" s="1321"/>
      <c r="BS73" s="1321"/>
      <c r="BT73" s="1321"/>
      <c r="BU73" s="1321"/>
      <c r="BV73" s="1321"/>
      <c r="BW73" s="1321"/>
      <c r="BX73" s="1321">
        <v>74.099999999999994</v>
      </c>
      <c r="BY73" s="1321"/>
      <c r="BZ73" s="1321"/>
      <c r="CA73" s="1321"/>
      <c r="CB73" s="1321"/>
      <c r="CC73" s="1321"/>
      <c r="CD73" s="1321"/>
      <c r="CE73" s="1321"/>
      <c r="CF73" s="1321">
        <v>80.099999999999994</v>
      </c>
      <c r="CG73" s="1321"/>
      <c r="CH73" s="1321"/>
      <c r="CI73" s="1321"/>
      <c r="CJ73" s="1321"/>
      <c r="CK73" s="1321"/>
      <c r="CL73" s="1321"/>
      <c r="CM73" s="1321"/>
      <c r="CN73" s="1321">
        <v>79.400000000000006</v>
      </c>
      <c r="CO73" s="1321"/>
      <c r="CP73" s="1321"/>
      <c r="CQ73" s="1321"/>
      <c r="CR73" s="1321"/>
      <c r="CS73" s="1321"/>
      <c r="CT73" s="1321"/>
      <c r="CU73" s="1321"/>
      <c r="CV73" s="1321">
        <v>61.3</v>
      </c>
      <c r="CW73" s="1321"/>
      <c r="CX73" s="1321"/>
      <c r="CY73" s="1321"/>
      <c r="CZ73" s="1321"/>
      <c r="DA73" s="1321"/>
      <c r="DB73" s="1321"/>
      <c r="DC73" s="1321"/>
    </row>
    <row r="74" spans="2:107" ht="13.5" x14ac:dyDescent="0.1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584</v>
      </c>
      <c r="BC75" s="1319"/>
      <c r="BD75" s="1319"/>
      <c r="BE75" s="1319"/>
      <c r="BF75" s="1319"/>
      <c r="BG75" s="1319"/>
      <c r="BH75" s="1319"/>
      <c r="BI75" s="1319"/>
      <c r="BJ75" s="1319"/>
      <c r="BK75" s="1319"/>
      <c r="BL75" s="1319"/>
      <c r="BM75" s="1319"/>
      <c r="BN75" s="1319"/>
      <c r="BO75" s="1319"/>
      <c r="BP75" s="1321">
        <v>11.2</v>
      </c>
      <c r="BQ75" s="1321"/>
      <c r="BR75" s="1321"/>
      <c r="BS75" s="1321"/>
      <c r="BT75" s="1321"/>
      <c r="BU75" s="1321"/>
      <c r="BV75" s="1321"/>
      <c r="BW75" s="1321"/>
      <c r="BX75" s="1321">
        <v>10.3</v>
      </c>
      <c r="BY75" s="1321"/>
      <c r="BZ75" s="1321"/>
      <c r="CA75" s="1321"/>
      <c r="CB75" s="1321"/>
      <c r="CC75" s="1321"/>
      <c r="CD75" s="1321"/>
      <c r="CE75" s="1321"/>
      <c r="CF75" s="1321">
        <v>9.8000000000000007</v>
      </c>
      <c r="CG75" s="1321"/>
      <c r="CH75" s="1321"/>
      <c r="CI75" s="1321"/>
      <c r="CJ75" s="1321"/>
      <c r="CK75" s="1321"/>
      <c r="CL75" s="1321"/>
      <c r="CM75" s="1321"/>
      <c r="CN75" s="1321">
        <v>9.6999999999999993</v>
      </c>
      <c r="CO75" s="1321"/>
      <c r="CP75" s="1321"/>
      <c r="CQ75" s="1321"/>
      <c r="CR75" s="1321"/>
      <c r="CS75" s="1321"/>
      <c r="CT75" s="1321"/>
      <c r="CU75" s="1321"/>
      <c r="CV75" s="1321">
        <v>10.5</v>
      </c>
      <c r="CW75" s="1321"/>
      <c r="CX75" s="1321"/>
      <c r="CY75" s="1321"/>
      <c r="CZ75" s="1321"/>
      <c r="DA75" s="1321"/>
      <c r="DB75" s="1321"/>
      <c r="DC75" s="1321"/>
    </row>
    <row r="76" spans="2:107" ht="13.5" x14ac:dyDescent="0.1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583</v>
      </c>
      <c r="AO77" s="1318"/>
      <c r="AP77" s="1318"/>
      <c r="AQ77" s="1318"/>
      <c r="AR77" s="1318"/>
      <c r="AS77" s="1318"/>
      <c r="AT77" s="1318"/>
      <c r="AU77" s="1318"/>
      <c r="AV77" s="1318"/>
      <c r="AW77" s="1318"/>
      <c r="AX77" s="1318"/>
      <c r="AY77" s="1318"/>
      <c r="AZ77" s="1318"/>
      <c r="BA77" s="1318"/>
      <c r="BB77" s="1319" t="s">
        <v>582</v>
      </c>
      <c r="BC77" s="1319"/>
      <c r="BD77" s="1319"/>
      <c r="BE77" s="1319"/>
      <c r="BF77" s="1319"/>
      <c r="BG77" s="1319"/>
      <c r="BH77" s="1319"/>
      <c r="BI77" s="1319"/>
      <c r="BJ77" s="1319"/>
      <c r="BK77" s="1319"/>
      <c r="BL77" s="1319"/>
      <c r="BM77" s="1319"/>
      <c r="BN77" s="1319"/>
      <c r="BO77" s="1319"/>
      <c r="BP77" s="1321">
        <v>48.7</v>
      </c>
      <c r="BQ77" s="1321"/>
      <c r="BR77" s="1321"/>
      <c r="BS77" s="1321"/>
      <c r="BT77" s="1321"/>
      <c r="BU77" s="1321"/>
      <c r="BV77" s="1321"/>
      <c r="BW77" s="1321"/>
      <c r="BX77" s="1321">
        <v>20.2</v>
      </c>
      <c r="BY77" s="1321"/>
      <c r="BZ77" s="1321"/>
      <c r="CA77" s="1321"/>
      <c r="CB77" s="1321"/>
      <c r="CC77" s="1321"/>
      <c r="CD77" s="1321"/>
      <c r="CE77" s="1321"/>
      <c r="CF77" s="1321">
        <v>38.5</v>
      </c>
      <c r="CG77" s="1321"/>
      <c r="CH77" s="1321"/>
      <c r="CI77" s="1321"/>
      <c r="CJ77" s="1321"/>
      <c r="CK77" s="1321"/>
      <c r="CL77" s="1321"/>
      <c r="CM77" s="1321"/>
      <c r="CN77" s="1321">
        <v>32.799999999999997</v>
      </c>
      <c r="CO77" s="1321"/>
      <c r="CP77" s="1321"/>
      <c r="CQ77" s="1321"/>
      <c r="CR77" s="1321"/>
      <c r="CS77" s="1321"/>
      <c r="CT77" s="1321"/>
      <c r="CU77" s="1321"/>
      <c r="CV77" s="1321">
        <v>20.9</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581</v>
      </c>
      <c r="BC79" s="1319"/>
      <c r="BD79" s="1319"/>
      <c r="BE79" s="1319"/>
      <c r="BF79" s="1319"/>
      <c r="BG79" s="1319"/>
      <c r="BH79" s="1319"/>
      <c r="BI79" s="1319"/>
      <c r="BJ79" s="1319"/>
      <c r="BK79" s="1319"/>
      <c r="BL79" s="1319"/>
      <c r="BM79" s="1319"/>
      <c r="BN79" s="1319"/>
      <c r="BO79" s="1319"/>
      <c r="BP79" s="1321">
        <v>10.4</v>
      </c>
      <c r="BQ79" s="1321"/>
      <c r="BR79" s="1321"/>
      <c r="BS79" s="1321"/>
      <c r="BT79" s="1321"/>
      <c r="BU79" s="1321"/>
      <c r="BV79" s="1321"/>
      <c r="BW79" s="1321"/>
      <c r="BX79" s="1321">
        <v>9.3000000000000007</v>
      </c>
      <c r="BY79" s="1321"/>
      <c r="BZ79" s="1321"/>
      <c r="CA79" s="1321"/>
      <c r="CB79" s="1321"/>
      <c r="CC79" s="1321"/>
      <c r="CD79" s="1321"/>
      <c r="CE79" s="1321"/>
      <c r="CF79" s="1321">
        <v>9.1999999999999993</v>
      </c>
      <c r="CG79" s="1321"/>
      <c r="CH79" s="1321"/>
      <c r="CI79" s="1321"/>
      <c r="CJ79" s="1321"/>
      <c r="CK79" s="1321"/>
      <c r="CL79" s="1321"/>
      <c r="CM79" s="1321"/>
      <c r="CN79" s="1321">
        <v>9.1</v>
      </c>
      <c r="CO79" s="1321"/>
      <c r="CP79" s="1321"/>
      <c r="CQ79" s="1321"/>
      <c r="CR79" s="1321"/>
      <c r="CS79" s="1321"/>
      <c r="CT79" s="1321"/>
      <c r="CU79" s="1321"/>
      <c r="CV79" s="1321">
        <v>9.1</v>
      </c>
      <c r="CW79" s="1321"/>
      <c r="CX79" s="1321"/>
      <c r="CY79" s="1321"/>
      <c r="CZ79" s="1321"/>
      <c r="DA79" s="1321"/>
      <c r="DB79" s="1321"/>
      <c r="DC79" s="1321"/>
    </row>
    <row r="80" spans="2:107" ht="13.5" x14ac:dyDescent="0.1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aOeFWPGr/hGhMtOubmF7gCT2mU8Ql6vpGXh2SLtHQAoub0hglVaav/3LSUx9LRxSyGgwjQ5d6QbwHU1n9SG/w==" saltValue="XBZZUzROFW187gMXepVHj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ojHQKB85IPnPdDoeWt7LweVPOB+hBxbqnlbeLs5C/5qILon4+U0d1RAaNDnCwkYtBUmc8KIWOPMl3rumeJBLw==" saltValue="wpPqQcor3Fq78UHQBmII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SP907VeT2PZSF+GqZND9jPBeF8GA9Uvm0DVtYi23ZH9c0LBEY0iDd6xzzvNPS+EiLjLHjFbFGp+cEGQ0u1ZTw==" saltValue="9KQsub0dw1sPRNCDLocr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534</v>
      </c>
      <c r="G2" s="156"/>
      <c r="H2" s="157"/>
    </row>
    <row r="3" spans="1:8" x14ac:dyDescent="0.15">
      <c r="A3" s="153" t="s">
        <v>527</v>
      </c>
      <c r="B3" s="158"/>
      <c r="C3" s="159"/>
      <c r="D3" s="160">
        <v>190197</v>
      </c>
      <c r="E3" s="161"/>
      <c r="F3" s="162">
        <v>85205</v>
      </c>
      <c r="G3" s="163"/>
      <c r="H3" s="164"/>
    </row>
    <row r="4" spans="1:8" x14ac:dyDescent="0.15">
      <c r="A4" s="165"/>
      <c r="B4" s="166"/>
      <c r="C4" s="167"/>
      <c r="D4" s="168">
        <v>19541</v>
      </c>
      <c r="E4" s="169"/>
      <c r="F4" s="170">
        <v>38847</v>
      </c>
      <c r="G4" s="171"/>
      <c r="H4" s="172"/>
    </row>
    <row r="5" spans="1:8" x14ac:dyDescent="0.15">
      <c r="A5" s="153" t="s">
        <v>529</v>
      </c>
      <c r="B5" s="158"/>
      <c r="C5" s="159"/>
      <c r="D5" s="160">
        <v>57748</v>
      </c>
      <c r="E5" s="161"/>
      <c r="F5" s="162">
        <v>106092</v>
      </c>
      <c r="G5" s="163"/>
      <c r="H5" s="164"/>
    </row>
    <row r="6" spans="1:8" x14ac:dyDescent="0.15">
      <c r="A6" s="165"/>
      <c r="B6" s="166"/>
      <c r="C6" s="167"/>
      <c r="D6" s="168">
        <v>36118</v>
      </c>
      <c r="E6" s="169"/>
      <c r="F6" s="170">
        <v>44299</v>
      </c>
      <c r="G6" s="171"/>
      <c r="H6" s="172"/>
    </row>
    <row r="7" spans="1:8" x14ac:dyDescent="0.15">
      <c r="A7" s="153" t="s">
        <v>530</v>
      </c>
      <c r="B7" s="158"/>
      <c r="C7" s="159"/>
      <c r="D7" s="160">
        <v>40935</v>
      </c>
      <c r="E7" s="161"/>
      <c r="F7" s="162">
        <v>78903</v>
      </c>
      <c r="G7" s="163"/>
      <c r="H7" s="164"/>
    </row>
    <row r="8" spans="1:8" x14ac:dyDescent="0.15">
      <c r="A8" s="165"/>
      <c r="B8" s="166"/>
      <c r="C8" s="167"/>
      <c r="D8" s="168">
        <v>18345</v>
      </c>
      <c r="E8" s="169"/>
      <c r="F8" s="170">
        <v>49201</v>
      </c>
      <c r="G8" s="171"/>
      <c r="H8" s="172"/>
    </row>
    <row r="9" spans="1:8" x14ac:dyDescent="0.15">
      <c r="A9" s="153" t="s">
        <v>531</v>
      </c>
      <c r="B9" s="158"/>
      <c r="C9" s="159"/>
      <c r="D9" s="160">
        <v>16610</v>
      </c>
      <c r="E9" s="161"/>
      <c r="F9" s="162">
        <v>82993</v>
      </c>
      <c r="G9" s="163"/>
      <c r="H9" s="164"/>
    </row>
    <row r="10" spans="1:8" x14ac:dyDescent="0.15">
      <c r="A10" s="165"/>
      <c r="B10" s="166"/>
      <c r="C10" s="167"/>
      <c r="D10" s="168">
        <v>5390</v>
      </c>
      <c r="E10" s="169"/>
      <c r="F10" s="170">
        <v>46787</v>
      </c>
      <c r="G10" s="171"/>
      <c r="H10" s="172"/>
    </row>
    <row r="11" spans="1:8" x14ac:dyDescent="0.15">
      <c r="A11" s="153" t="s">
        <v>532</v>
      </c>
      <c r="B11" s="158"/>
      <c r="C11" s="159"/>
      <c r="D11" s="160">
        <v>11672</v>
      </c>
      <c r="E11" s="161"/>
      <c r="F11" s="162">
        <v>108252</v>
      </c>
      <c r="G11" s="163"/>
      <c r="H11" s="164"/>
    </row>
    <row r="12" spans="1:8" x14ac:dyDescent="0.15">
      <c r="A12" s="165"/>
      <c r="B12" s="166"/>
      <c r="C12" s="173"/>
      <c r="D12" s="168">
        <v>5817</v>
      </c>
      <c r="E12" s="169"/>
      <c r="F12" s="170">
        <v>50321</v>
      </c>
      <c r="G12" s="171"/>
      <c r="H12" s="172"/>
    </row>
    <row r="13" spans="1:8" x14ac:dyDescent="0.15">
      <c r="A13" s="153"/>
      <c r="B13" s="158"/>
      <c r="C13" s="174"/>
      <c r="D13" s="175">
        <v>63432</v>
      </c>
      <c r="E13" s="176"/>
      <c r="F13" s="177">
        <v>92289</v>
      </c>
      <c r="G13" s="178"/>
      <c r="H13" s="164"/>
    </row>
    <row r="14" spans="1:8" x14ac:dyDescent="0.15">
      <c r="A14" s="165"/>
      <c r="B14" s="166"/>
      <c r="C14" s="167"/>
      <c r="D14" s="168">
        <v>17042</v>
      </c>
      <c r="E14" s="169"/>
      <c r="F14" s="170">
        <v>45891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7.61</v>
      </c>
      <c r="C19" s="179">
        <f>ROUND(VALUE(SUBSTITUTE(実質収支比率等に係る経年分析!G$48,"▲","-")),2)</f>
        <v>7.12</v>
      </c>
      <c r="D19" s="179">
        <f>ROUND(VALUE(SUBSTITUTE(実質収支比率等に係る経年分析!H$48,"▲","-")),2)</f>
        <v>5.08</v>
      </c>
      <c r="E19" s="179">
        <f>ROUND(VALUE(SUBSTITUTE(実質収支比率等に係る経年分析!I$48,"▲","-")),2)</f>
        <v>4.53</v>
      </c>
      <c r="F19" s="179">
        <f>ROUND(VALUE(SUBSTITUTE(実質収支比率等に係る経年分析!J$48,"▲","-")),2)</f>
        <v>3.78</v>
      </c>
    </row>
    <row r="20" spans="1:11" x14ac:dyDescent="0.15">
      <c r="A20" s="179" t="s">
        <v>54</v>
      </c>
      <c r="B20" s="179">
        <f>ROUND(VALUE(SUBSTITUTE(実質収支比率等に係る経年分析!F$47,"▲","-")),2)</f>
        <v>11.74</v>
      </c>
      <c r="C20" s="179">
        <f>ROUND(VALUE(SUBSTITUTE(実質収支比率等に係る経年分析!G$47,"▲","-")),2)</f>
        <v>12.77</v>
      </c>
      <c r="D20" s="179">
        <f>ROUND(VALUE(SUBSTITUTE(実質収支比率等に係る経年分析!H$47,"▲","-")),2)</f>
        <v>13.91</v>
      </c>
      <c r="E20" s="179">
        <f>ROUND(VALUE(SUBSTITUTE(実質収支比率等に係る経年分析!I$47,"▲","-")),2)</f>
        <v>11.48</v>
      </c>
      <c r="F20" s="179">
        <f>ROUND(VALUE(SUBSTITUTE(実質収支比率等に係る経年分析!J$47,"▲","-")),2)</f>
        <v>17.8</v>
      </c>
    </row>
    <row r="21" spans="1:11" x14ac:dyDescent="0.15">
      <c r="A21" s="179" t="s">
        <v>55</v>
      </c>
      <c r="B21" s="179">
        <f>IF(ISNUMBER(VALUE(SUBSTITUTE(実質収支比率等に係る経年分析!F$49,"▲","-"))),ROUND(VALUE(SUBSTITUTE(実質収支比率等に係る経年分析!F$49,"▲","-")),2),NA())</f>
        <v>-3.23</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-1.38</v>
      </c>
      <c r="E21" s="179">
        <f>IF(ISNUMBER(VALUE(SUBSTITUTE(実質収支比率等に係る経年分析!I$49,"▲","-"))),ROUND(VALUE(SUBSTITUTE(実質収支比率等に係る経年分析!I$49,"▲","-")),2),NA())</f>
        <v>-3.06</v>
      </c>
      <c r="F21" s="179">
        <f>IF(ISNUMBER(VALUE(SUBSTITUTE(実質収支比率等に係る経年分析!J$49,"▲","-"))),ROUND(VALUE(SUBSTITUTE(実質収支比率等に係る経年分析!J$49,"▲","-")),2),NA())</f>
        <v>5.74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山辺町公共下水道事業特別会計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山辺町簡易水道等特別会計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山辺町介護保険特別会計（保険事業）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x14ac:dyDescent="0.15">
      <c r="A34" s="180" t="str">
        <f>IF(連結実質赤字比率に係る赤字・黒字の構成分析!C$36="",NA(),連結実質赤字比率に係る赤字・黒字の構成分析!C$36)</f>
        <v>山辺町国民健康保険特別会計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2.4700000000000002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3.77</v>
      </c>
    </row>
    <row r="36" spans="1:16" x14ac:dyDescent="0.15">
      <c r="A36" s="180" t="str">
        <f>IF(連結実質赤字比率に係る赤字・黒字の構成分析!C$34="",NA(),連結実質赤字比率に係る赤字・黒字の構成分析!C$34)</f>
        <v>山辺町後期高齢者医療特別会計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0.4</v>
      </c>
      <c r="J36" s="180">
        <f>IF(ROUND(VALUE(SUBSTITUTE(連結実質赤字比率に係る赤字・黒字の構成分析!J$34,"▲", "-")), 2) &lt; 0, ABS(ROUND(VALUE(SUBSTITUTE(連結実質赤字比率に係る赤字・黒字の構成分析!J$34,"▲", "-")), 2)), NA())</f>
        <v>0.06</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472</v>
      </c>
      <c r="E42" s="181"/>
      <c r="F42" s="181"/>
      <c r="G42" s="181">
        <f>'実質公債費比率（分子）の構造'!L$52</f>
        <v>455</v>
      </c>
      <c r="H42" s="181"/>
      <c r="I42" s="181"/>
      <c r="J42" s="181">
        <f>'実質公債費比率（分子）の構造'!M$52</f>
        <v>449</v>
      </c>
      <c r="K42" s="181"/>
      <c r="L42" s="181"/>
      <c r="M42" s="181">
        <f>'実質公債費比率（分子）の構造'!N$52</f>
        <v>468</v>
      </c>
      <c r="N42" s="181"/>
      <c r="O42" s="181"/>
      <c r="P42" s="181">
        <f>'実質公債費比率（分子）の構造'!O$52</f>
        <v>486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16</v>
      </c>
      <c r="C44" s="181"/>
      <c r="D44" s="181"/>
      <c r="E44" s="181">
        <f>'実質公債費比率（分子）の構造'!L$50</f>
        <v>16</v>
      </c>
      <c r="F44" s="181"/>
      <c r="G44" s="181"/>
      <c r="H44" s="181">
        <f>'実質公債費比率（分子）の構造'!M$50</f>
        <v>16</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2</v>
      </c>
      <c r="O45" s="181"/>
      <c r="P45" s="181"/>
    </row>
    <row r="46" spans="1:16" x14ac:dyDescent="0.15">
      <c r="A46" s="181" t="s">
        <v>66</v>
      </c>
      <c r="B46" s="181">
        <f>'実質公債費比率（分子）の構造'!K$48</f>
        <v>123</v>
      </c>
      <c r="C46" s="181"/>
      <c r="D46" s="181"/>
      <c r="E46" s="181">
        <f>'実質公債費比率（分子）の構造'!L$48</f>
        <v>130</v>
      </c>
      <c r="F46" s="181"/>
      <c r="G46" s="181"/>
      <c r="H46" s="181">
        <f>'実質公債費比率（分子）の構造'!M$48</f>
        <v>146</v>
      </c>
      <c r="I46" s="181"/>
      <c r="J46" s="181"/>
      <c r="K46" s="181">
        <f>'実質公債費比率（分子）の構造'!N$48</f>
        <v>143</v>
      </c>
      <c r="L46" s="181"/>
      <c r="M46" s="181"/>
      <c r="N46" s="181">
        <f>'実質公債費比率（分子）の構造'!O$48</f>
        <v>156</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649</v>
      </c>
      <c r="C49" s="181"/>
      <c r="D49" s="181"/>
      <c r="E49" s="181">
        <f>'実質公債費比率（分子）の構造'!L$45</f>
        <v>617</v>
      </c>
      <c r="F49" s="181"/>
      <c r="G49" s="181"/>
      <c r="H49" s="181">
        <f>'実質公債費比率（分子）の構造'!M$45</f>
        <v>588</v>
      </c>
      <c r="I49" s="181"/>
      <c r="J49" s="181"/>
      <c r="K49" s="181">
        <f>'実質公債費比率（分子）の構造'!N$45</f>
        <v>644</v>
      </c>
      <c r="L49" s="181"/>
      <c r="M49" s="181"/>
      <c r="N49" s="181">
        <f>'実質公債費比率（分子）の構造'!O$45</f>
        <v>699</v>
      </c>
      <c r="O49" s="181"/>
      <c r="P49" s="181"/>
    </row>
    <row r="50" spans="1:16" x14ac:dyDescent="0.15">
      <c r="A50" s="181" t="s">
        <v>69</v>
      </c>
      <c r="B50" s="181" t="e">
        <f>NA()</f>
        <v>#N/A</v>
      </c>
      <c r="C50" s="181">
        <f>IF(ISNUMBER('実質公債費比率（分子）の構造'!K$53),'実質公債費比率（分子）の構造'!K$53,NA())</f>
        <v>317</v>
      </c>
      <c r="D50" s="181" t="e">
        <f>NA()</f>
        <v>#N/A</v>
      </c>
      <c r="E50" s="181" t="e">
        <f>NA()</f>
        <v>#N/A</v>
      </c>
      <c r="F50" s="181">
        <f>IF(ISNUMBER('実質公債費比率（分子）の構造'!L$53),'実質公債費比率（分子）の構造'!L$53,NA())</f>
        <v>309</v>
      </c>
      <c r="G50" s="181" t="e">
        <f>NA()</f>
        <v>#N/A</v>
      </c>
      <c r="H50" s="181" t="e">
        <f>NA()</f>
        <v>#N/A</v>
      </c>
      <c r="I50" s="181">
        <f>IF(ISNUMBER('実質公債費比率（分子）の構造'!M$53),'実質公債費比率（分子）の構造'!M$53,NA())</f>
        <v>302</v>
      </c>
      <c r="J50" s="181" t="e">
        <f>NA()</f>
        <v>#N/A</v>
      </c>
      <c r="K50" s="181" t="e">
        <f>NA()</f>
        <v>#N/A</v>
      </c>
      <c r="L50" s="181">
        <f>IF(ISNUMBER('実質公債費比率（分子）の構造'!N$53),'実質公債費比率（分子）の構造'!N$53,NA())</f>
        <v>320</v>
      </c>
      <c r="M50" s="181" t="e">
        <f>NA()</f>
        <v>#N/A</v>
      </c>
      <c r="N50" s="181" t="e">
        <f>NA()</f>
        <v>#N/A</v>
      </c>
      <c r="O50" s="181">
        <f>IF(ISNUMBER('実質公債費比率（分子）の構造'!O$53),'実質公債費比率（分子）の構造'!O$53,NA())</f>
        <v>371</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6135</v>
      </c>
      <c r="E56" s="180"/>
      <c r="F56" s="180"/>
      <c r="G56" s="180">
        <f>'将来負担比率（分子）の構造'!J$52</f>
        <v>6069</v>
      </c>
      <c r="H56" s="180"/>
      <c r="I56" s="180"/>
      <c r="J56" s="180">
        <f>'将来負担比率（分子）の構造'!K$52</f>
        <v>5963</v>
      </c>
      <c r="K56" s="180"/>
      <c r="L56" s="180"/>
      <c r="M56" s="180">
        <f>'将来負担比率（分子）の構造'!L$52</f>
        <v>5779</v>
      </c>
      <c r="N56" s="180"/>
      <c r="O56" s="180"/>
      <c r="P56" s="180">
        <f>'将来負担比率（分子）の構造'!M$52</f>
        <v>5640</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1655</v>
      </c>
      <c r="E58" s="180"/>
      <c r="F58" s="180"/>
      <c r="G58" s="180">
        <f>'将来負担比率（分子）の構造'!J$50</f>
        <v>1746</v>
      </c>
      <c r="H58" s="180"/>
      <c r="I58" s="180"/>
      <c r="J58" s="180">
        <f>'将来負担比率（分子）の構造'!K$50</f>
        <v>1798</v>
      </c>
      <c r="K58" s="180"/>
      <c r="L58" s="180"/>
      <c r="M58" s="180">
        <f>'将来負担比率（分子）の構造'!L$50</f>
        <v>1793</v>
      </c>
      <c r="N58" s="180"/>
      <c r="O58" s="180"/>
      <c r="P58" s="180">
        <f>'将来負担比率（分子）の構造'!M$50</f>
        <v>2024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908</v>
      </c>
      <c r="C62" s="180"/>
      <c r="D62" s="180"/>
      <c r="E62" s="180">
        <f>'将来負担比率（分子）の構造'!J$45</f>
        <v>904</v>
      </c>
      <c r="F62" s="180"/>
      <c r="G62" s="180"/>
      <c r="H62" s="180">
        <f>'将来負担比率（分子）の構造'!K$45</f>
        <v>843</v>
      </c>
      <c r="I62" s="180"/>
      <c r="J62" s="180"/>
      <c r="K62" s="180">
        <f>'将来負担比率（分子）の構造'!L$45</f>
        <v>839</v>
      </c>
      <c r="L62" s="180"/>
      <c r="M62" s="180"/>
      <c r="N62" s="180">
        <f>'将来負担比率（分子）の構造'!M$45</f>
        <v>754</v>
      </c>
      <c r="O62" s="180"/>
      <c r="P62" s="180"/>
    </row>
    <row r="63" spans="1:16" x14ac:dyDescent="0.15">
      <c r="A63" s="180" t="s">
        <v>33</v>
      </c>
      <c r="B63" s="180">
        <f>'将来負担比率（分子）の構造'!I$44</f>
        <v>12</v>
      </c>
      <c r="C63" s="180"/>
      <c r="D63" s="180"/>
      <c r="E63" s="180">
        <f>'将来負担比率（分子）の構造'!J$44</f>
        <v>44</v>
      </c>
      <c r="F63" s="180"/>
      <c r="G63" s="180"/>
      <c r="H63" s="180">
        <f>'将来負担比率（分子）の構造'!K$44</f>
        <v>240</v>
      </c>
      <c r="I63" s="180"/>
      <c r="J63" s="180"/>
      <c r="K63" s="180">
        <f>'将来負担比率（分子）の構造'!L$44</f>
        <v>467</v>
      </c>
      <c r="L63" s="180"/>
      <c r="M63" s="180"/>
      <c r="N63" s="180">
        <f>'将来負担比率（分子）の構造'!M$44</f>
        <v>582</v>
      </c>
      <c r="O63" s="180"/>
      <c r="P63" s="180"/>
    </row>
    <row r="64" spans="1:16" x14ac:dyDescent="0.15">
      <c r="A64" s="180" t="s">
        <v>32</v>
      </c>
      <c r="B64" s="180">
        <f>'将来負担比率（分子）の構造'!I$43</f>
        <v>2400</v>
      </c>
      <c r="C64" s="180"/>
      <c r="D64" s="180"/>
      <c r="E64" s="180">
        <f>'将来負担比率（分子）の構造'!J$43</f>
        <v>2302</v>
      </c>
      <c r="F64" s="180"/>
      <c r="G64" s="180"/>
      <c r="H64" s="180">
        <f>'将来負担比率（分子）の構造'!K$43</f>
        <v>2290</v>
      </c>
      <c r="I64" s="180"/>
      <c r="J64" s="180"/>
      <c r="K64" s="180">
        <f>'将来負担比率（分子）の構造'!L$43</f>
        <v>2181</v>
      </c>
      <c r="L64" s="180"/>
      <c r="M64" s="180"/>
      <c r="N64" s="180">
        <f>'将来負担比率（分子）の構造'!M$43</f>
        <v>2122</v>
      </c>
      <c r="O64" s="180"/>
      <c r="P64" s="180"/>
    </row>
    <row r="65" spans="1:16" x14ac:dyDescent="0.15">
      <c r="A65" s="180" t="s">
        <v>31</v>
      </c>
      <c r="B65" s="180">
        <f>'将来負担比率（分子）の構造'!I$42</f>
        <v>48</v>
      </c>
      <c r="C65" s="180"/>
      <c r="D65" s="180"/>
      <c r="E65" s="180">
        <f>'将来負担比率（分子）の構造'!J$42</f>
        <v>32</v>
      </c>
      <c r="F65" s="180"/>
      <c r="G65" s="180"/>
      <c r="H65" s="180">
        <f>'将来負担比率（分子）の構造'!K$42</f>
        <v>16</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6883</v>
      </c>
      <c r="C66" s="180"/>
      <c r="D66" s="180"/>
      <c r="E66" s="180">
        <f>'将来負担比率（分子）の構造'!J$41</f>
        <v>6941</v>
      </c>
      <c r="F66" s="180"/>
      <c r="G66" s="180"/>
      <c r="H66" s="180">
        <f>'将来負担比率（分子）の構造'!K$41</f>
        <v>6915</v>
      </c>
      <c r="I66" s="180"/>
      <c r="J66" s="180"/>
      <c r="K66" s="180">
        <f>'将来負担比率（分子）の構造'!L$41</f>
        <v>6574</v>
      </c>
      <c r="L66" s="180"/>
      <c r="M66" s="180"/>
      <c r="N66" s="180">
        <f>'将来負担比率（分子）の構造'!M$41</f>
        <v>6141</v>
      </c>
      <c r="O66" s="180"/>
      <c r="P66" s="180"/>
    </row>
    <row r="67" spans="1:16" x14ac:dyDescent="0.15">
      <c r="A67" s="180" t="s">
        <v>73</v>
      </c>
      <c r="B67" s="180" t="e">
        <f>NA()</f>
        <v>#N/A</v>
      </c>
      <c r="C67" s="180">
        <f>IF(ISNUMBER('将来負担比率（分子）の構造'!I$53), IF('将来負担比率（分子）の構造'!I$53 &lt; 0, 0, '将来負担比率（分子）の構造'!I$53), NA())</f>
        <v>2463</v>
      </c>
      <c r="D67" s="180" t="e">
        <f>NA()</f>
        <v>#N/A</v>
      </c>
      <c r="E67" s="180" t="e">
        <f>NA()</f>
        <v>#N/A</v>
      </c>
      <c r="F67" s="180">
        <f>IF(ISNUMBER('将来負担比率（分子）の構造'!J$53), IF('将来負担比率（分子）の構造'!J$53 &lt; 0, 0, '将来負担比率（分子）の構造'!J$53), NA())</f>
        <v>2408</v>
      </c>
      <c r="G67" s="180" t="e">
        <f>NA()</f>
        <v>#N/A</v>
      </c>
      <c r="H67" s="180" t="e">
        <f>NA()</f>
        <v>#N/A</v>
      </c>
      <c r="I67" s="180">
        <f>IF(ISNUMBER('将来負担比率（分子）の構造'!K$53), IF('将来負担比率（分子）の構造'!K$53 &lt; 0, 0, '将来負担比率（分子）の構造'!K$53), NA())</f>
        <v>2542</v>
      </c>
      <c r="J67" s="180" t="e">
        <f>NA()</f>
        <v>#N/A</v>
      </c>
      <c r="K67" s="180" t="e">
        <f>NA()</f>
        <v>#N/A</v>
      </c>
      <c r="L67" s="180">
        <f>IF(ISNUMBER('将来負担比率（分子）の構造'!L$53), IF('将来負担比率（分子）の構造'!L$53 &lt; 0, 0, '将来負担比率（分子）の構造'!L$53), NA())</f>
        <v>2489</v>
      </c>
      <c r="M67" s="180" t="e">
        <f>NA()</f>
        <v>#N/A</v>
      </c>
      <c r="N67" s="180" t="e">
        <f>NA()</f>
        <v>#N/A</v>
      </c>
      <c r="O67" s="180">
        <f>IF(ISNUMBER('将来負担比率（分子）の構造'!M$53), IF('将来負担比率（分子）の構造'!M$53 &lt; 0, 0, '将来負担比率（分子）の構造'!M$53), NA())</f>
        <v>1935</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503</v>
      </c>
      <c r="C72" s="184">
        <f>基金残高に係る経年分析!G55</f>
        <v>413</v>
      </c>
      <c r="D72" s="184">
        <f>基金残高に係る経年分析!H55</f>
        <v>648</v>
      </c>
    </row>
    <row r="73" spans="1:16" x14ac:dyDescent="0.15">
      <c r="A73" s="183" t="s">
        <v>76</v>
      </c>
      <c r="B73" s="184">
        <f>基金残高に係る経年分析!F56</f>
        <v>149</v>
      </c>
      <c r="C73" s="184">
        <f>基金残高に係る経年分析!G56</f>
        <v>149</v>
      </c>
      <c r="D73" s="184">
        <f>基金残高に係る経年分析!H56</f>
        <v>150</v>
      </c>
    </row>
    <row r="74" spans="1:16" x14ac:dyDescent="0.15">
      <c r="A74" s="183" t="s">
        <v>77</v>
      </c>
      <c r="B74" s="184">
        <f>基金残高に係る経年分析!F57</f>
        <v>748</v>
      </c>
      <c r="C74" s="184">
        <f>基金残高に係る経年分析!G57</f>
        <v>785</v>
      </c>
      <c r="D74" s="184">
        <f>基金残高に係る経年分析!H57</f>
        <v>781</v>
      </c>
    </row>
  </sheetData>
  <sheetProtection algorithmName="SHA-512" hashValue="JIN/V8DHLcYdOybW60wcgGTASSIPJGiJ7fKfTVE8g7yWlHd6f1JbTf+8RqpFVmIoKzY1zqUOJIDwIeCKfW8Inw==" saltValue="cLAi4mlIV9JsQQSFqNYZP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山辺町</dc:creator>
  <cp:lastModifiedBy>山辺町</cp:lastModifiedBy>
  <dcterms:created xsi:type="dcterms:W3CDTF">2020-11-06T02:25:49Z</dcterms:created>
  <dcterms:modified xsi:type="dcterms:W3CDTF">2020-11-06T02:25:50Z</dcterms:modified>
</cp:coreProperties>
</file>