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2304\Desktop\【R7.3.10〆切】財政状況資料集\"/>
    </mc:Choice>
  </mc:AlternateContent>
  <xr:revisionPtr revIDLastSave="0" documentId="13_ncr:1_{A31E6F6F-FA71-4392-8329-24364130A4AB}"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<sst xmlns="http://schemas.openxmlformats.org/spreadsheetml/2006/main" count="1102" uniqueCount="561">
  <si>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</si>
  <si>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</si>
  <si>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</si>
  <si>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</si>
  <si>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</si>
  <si>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</si>
  <si>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</si>
  <si>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</si>
  <si>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</si>
  <si>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</si>
  <si>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</si>
  <si>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</si>
  <si>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</si>
  <si>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</si>
  <si>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</si>
  <si>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</si>
  <si>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</si>
  <si>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</si>
  <si>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</si>
  <si>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</si>
  <si>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</si>
  <si>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</si>
  <si>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</si>
  <si>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</si>
  <si>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</si>
  <si>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</si>
  <si>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</si>
  <si>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</si>
  <si>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</si>
  <si>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</si>
  <si>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</si>
  <si>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</si>
  <si>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</si>
  <si>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</si>
  <si>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</si>
  <si>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</si>
  <si>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</si>
  <si>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</si>
  <si>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</si>
  <si>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</si>
  <si>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</si>
  <si>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</si>
  <si>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</si>
  <si>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</si>
  <si>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</si>
  <si>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</si>
  <si>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</si>
  <si>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</si>
  <si>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</si>
  <si>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</si>
  <si>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</si>
  <si>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</si>
  <si>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</si>
  <si>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</si>
  <si>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</si>
  <si>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</si>
  <si>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</si>
  <si>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</si>
  <si>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</si>
  <si>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</si>
  <si>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</si>
  <si>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</si>
  <si>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</si>
  <si>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</si>
  <si>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</si>
  <si>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</si>
  <si>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</si>
  <si>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</si>
  <si>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</si>
  <si>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</si>
  <si>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</si>
  <si>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</si>
  <si>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</si>
  <si>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</si>
  <si>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</si>
  <si>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</si>
  <si>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</si>
  <si>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</si>
  <si>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</si>
  <si>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</si>
  <si>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</si>
  <si>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</si>
  <si>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</si>
  <si>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</si>
  <si>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</si>
  <si>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</si>
  <si>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</si>
  <si>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</si>
  <si>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</si>
  <si>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</si>
  <si>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</si>
  <si>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</si>
  <si>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</si>
  <si>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</si>
  <si>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</si>
  <si>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</si>
  <si>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</si>
  <si>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</si>
  <si>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</si>
  <si>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</si>
  <si>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</si>
  <si>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</si>
  <si>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</si>
  <si>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</si>
  <si>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</si>
  <si>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</si>
  <si>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</si>
  <si>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</si>
  <si>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</si>
  <si>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</si>
  <si>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</si>
  <si>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</si>
  <si>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</si>
  <si>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</si>
  <si>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</si>
  <si>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</si>
  <si>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</si>
  <si>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</si>
  <si>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</si>
  <si>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</si>
  <si>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</si>
  <si>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</si>
  <si>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</si>
  <si>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</si>
  <si>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</si>
  <si>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</si>
  <si>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</si>
  <si>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</si>
  <si>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</si>
  <si>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</si>
  <si>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</si>
  <si>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</si>
  <si>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</si>
  <si>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</si>
  <si>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</si>
  <si>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</si>
  <si>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</si>
  <si>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</si>
  <si>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</si>
  <si>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</si>
  <si>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</si>
  <si>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</si>
  <si>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</si>
  <si>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</si>
  <si>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</si>
  <si>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</si>
  <si>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</si>
  <si>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</si>
  <si>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</si>
  <si>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</si>
  <si>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</si>
  <si>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</si>
  <si>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</si>
  <si>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</si>
  <si>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</si>
  <si>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</si>
  <si>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</si>
  <si>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</si>
  <si>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</si>
  <si>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</si>
  <si>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</si>
  <si>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</si>
  <si>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</si>
  <si>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</si>
  <si>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</si>
  <si>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</si>
  <si>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</si>
  <si>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</si>
  <si>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</si>
  <si>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</si>
  <si>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</si>
  <si>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</si>
  <si>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</si>
  <si>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</si>
  <si>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</si>
  <si>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</si>
  <si>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</si>
  <si>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</si>
  <si>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</si>
  <si>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</si>
  <si>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</si>
  <si>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</si>
  <si>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</si>
  <si>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</si>
  <si>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</si>
  <si>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</si>
  <si>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</si>
  <si>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</si>
  <si>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</si>
  <si>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</si>
  <si>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</si>
  <si>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</si>
  <si>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</si>
  <si>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</si>
  <si>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</si>
  <si>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</si>
  <si>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</si>
  <si>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</si>
  <si>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</si>
  <si>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</si>
  <si>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</si>
  <si>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</si>
  <si>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</si>
  <si>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</si>
  <si>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山形県山辺町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</si>
  <si>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</si>
  <si>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</si>
  <si>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</si>
  <si>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</si>
  <si>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</si>
  <si>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</si>
  <si>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</si>
  <si>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</si>
  <si>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</si>
  <si>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</si>
  <si>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</si>
  <si>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</si>
  <si>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</si>
  <si>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</si>
  <si>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</si>
  <si>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</si>
  <si>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</si>
  <si>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</si>
  <si>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</si>
  <si>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</si>
  <si>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</si>
  <si>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</si>
  <si>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</si>
  <si>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</si>
  <si>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</si>
  <si>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</si>
  <si>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</si>
  <si>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</si>
  <si>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</si>
  <si>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</si>
  <si>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</si>
  <si>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</si>
  <si>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</si>
  <si>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</si>
  <si>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</si>
  <si>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</si>
  <si>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</si>
  <si>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</si>
  <si>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</si>
  <si>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</si>
  <si>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</si>
  <si>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</si>
  <si>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</si>
  <si>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</si>
  <si>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</si>
  <si>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</si>
  <si>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</si>
  <si>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</si>
  <si>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</si>
  <si>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</si>
  <si>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</si>
  <si>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</si>
  <si>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</si>
  <si>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</si>
  <si>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</si>
  <si>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</si>
  <si>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</si>
  <si>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</si>
  <si>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</si>
  <si>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</si>
  <si>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</si>
  <si>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</si>
  <si>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</si>
  <si>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</si>
  <si>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</si>
  <si>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</si>
  <si>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</si>
  <si>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</si>
  <si>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</si>
  <si>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</si>
  <si>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</si>
  <si>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</si>
  <si>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</si>
  <si>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</si>
  <si>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</si>
  <si>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</si>
  <si>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</si>
  <si>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</si>
  <si>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</si>
  <si>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</si>
  <si>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</si>
  <si>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</si>
  <si>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</si>
  <si>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</si>
  <si>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</si>
  <si>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</si>
  <si>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</si>
  <si>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</si>
  <si>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</si>
  <si>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</si>
  <si>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</si>
  <si>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</si>
  <si>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</si>
  <si>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</si>
  <si>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</si>
  <si>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</si>
  <si>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</si>
  <si>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</si>
  <si>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</si>
  <si>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</si>
  <si>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</si>
  <si>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</si>
  <si>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</si>
  <si>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</si>
  <si>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</si>
  <si>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</si>
  <si>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</si>
  <si>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</si>
  <si>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</si>
  <si>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</si>
  <si>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</si>
  <si>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</si>
  <si>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</si>
  <si>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</si>
  <si>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</si>
  <si>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</si>
  <si>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</si>
  <si>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</si>
  <si>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</si>
  <si>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</si>
  <si>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</si>
  <si>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</si>
  <si>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</si>
  <si>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</si>
  <si>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</si>
  <si>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</si>
  <si>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</si>
  <si>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</si>
  <si>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</si>
  <si>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</si>
  <si>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</si>
  <si>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</si>
  <si>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</si>
  <si>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</si>
  <si>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</si>
  <si>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</si>
  <si>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</si>
  <si>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</si>
  <si>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</si>
  <si>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</si>
  <si>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</si>
  <si>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</si>
  <si>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</si>
  <si>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</si>
  <si>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</si>
  <si>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</si>
  <si>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</si>
  <si>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</si>
  <si>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</si>
  <si>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</si>
  <si>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山形県山辺町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</si>
  <si>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</si>
  <si>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</si>
  <si>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</si>
  <si>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</si>
  <si>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</si>
  <si>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</si>
  <si>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</si>
  <si>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</si>
  <si>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</si>
  <si>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</si>
  <si>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</si>
  <si>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</si>
  <si>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</si>
  <si>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</si>
  <si>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</si>
  <si>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</si>
  <si>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</si>
  <si>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</si>
  <si>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</si>
  <si>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</si>
  <si>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</si>
  <si>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</si>
  <si>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</si>
  <si>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</si>
  <si>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</si>
  <si>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</si>
  <si>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</si>
  <si>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</si>
  <si>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</si>
  <si>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</si>
  <si>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</si>
  <si>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</si>
  <si>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</si>
  <si>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</si>
  <si>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</si>
  <si>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</si>
  <si>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山辺町公共下水道事業会計</t>
    <phoneticPr fontId="5"/>
  </si>
  <si>
    <t>法適用企業</t>
    <phoneticPr fontId="5"/>
  </si>
  <si>
    <t>山辺町簡易水道事業会計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</si>
  <si>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</si>
  <si>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</si>
  <si>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</si>
  <si>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</si>
  <si>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</si>
  <si>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</si>
  <si>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</si>
  <si>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</si>
  <si>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</si>
  <si>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</si>
  <si>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</si>
  <si>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</si>
  <si>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</si>
  <si>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</si>
  <si>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</si>
  <si>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</si>
  <si>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</si>
  <si>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</si>
  <si>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</si>
  <si>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</si>
  <si>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</si>
  <si>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</si>
  <si>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</si>
  <si>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</si>
  <si>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</si>
  <si>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</si>
  <si>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</si>
  <si>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</si>
  <si>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</si>
  <si>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</si>
  <si>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</si>
  <si>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</si>
  <si>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</si>
  <si>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</si>
  <si>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</si>
  <si>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</si>
  <si>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</si>
  <si>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</si>
  <si>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</si>
  <si>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</si>
  <si>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</si>
  <si>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</si>
  <si>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</si>
  <si>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</si>
  <si>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</si>
  <si>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</si>
  <si>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</si>
  <si>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</si>
  <si>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</si>
  <si>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</si>
  <si>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</si>
  <si>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</si>
  <si>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</si>
  <si>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</si>
  <si>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</si>
  <si>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</si>
  <si>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</si>
  <si>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</si>
  <si>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</si>
  <si>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</si>
  <si>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</si>
  <si>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</si>
  <si>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</si>
  <si>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</si>
  <si>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</si>
  <si>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</si>
  <si>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</si>
  <si>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</si>
  <si>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</si>
  <si>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</si>
  <si>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</si>
  <si>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</si>
  <si>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</si>
  <si>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</si>
  <si>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</si>
  <si>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</si>
  <si>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</si>
  <si>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</si>
  <si>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</si>
  <si>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</si>
  <si>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</si>
  <si>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</si>
  <si>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</si>
  <si>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</si>
  <si>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</si>
  <si>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</si>
  <si>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</si>
  <si>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</si>
  <si>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</si>
  <si>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</si>
  <si>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</si>
  <si>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</si>
  <si>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</si>
  <si>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</si>
  <si>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</si>
  <si>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</si>
  <si>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</si>
  <si>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</si>
  <si>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</si>
  <si>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</si>
  <si>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</si>
  <si>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</si>
  <si>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</si>
  <si>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</si>
  <si>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</si>
  <si>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</si>
  <si>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</si>
  <si>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</si>
  <si>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</si>
  <si>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</si>
  <si>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</si>
  <si>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</si>
  <si>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</si>
  <si>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</si>
  <si>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</si>
  <si>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</si>
  <si>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</si>
  <si>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</si>
  <si>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</si>
  <si>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</si>
  <si>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</si>
  <si>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</si>
  <si>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</si>
  <si>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</si>
  <si>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</si>
  <si>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</si>
  <si>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</si>
  <si>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</si>
  <si>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</si>
  <si>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</si>
  <si>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</si>
  <si>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</si>
  <si>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</si>
  <si>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</si>
  <si>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</si>
  <si>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0.33</t>
  </si>
  <si>
    <t>一般会計</t>
  </si>
  <si>
    <t>山辺町介護保険特別会計（保険事業）</t>
  </si>
  <si>
    <t>山辺町公共下水道事業会計</t>
  </si>
  <si>
    <t>山辺町国民健康保険特別会計</t>
  </si>
  <si>
    <t>山辺町簡易水道事業会計</t>
  </si>
  <si>
    <t>山辺町後期高齢者医療特別会計</t>
  </si>
  <si>
    <t>▲ 0.17</t>
  </si>
  <si>
    <t>その他会計（赤字）</t>
  </si>
  <si>
    <t>▲ 0.10</t>
  </si>
  <si>
    <t>その他会計（黒字）</t>
  </si>
  <si>
    <t>R01</t>
    <phoneticPr fontId="5"/>
  </si>
  <si>
    <t>R02</t>
    <phoneticPr fontId="5"/>
  </si>
  <si>
    <t>R03</t>
    <phoneticPr fontId="5"/>
  </si>
  <si>
    <t>R04</t>
    <phoneticPr fontId="5"/>
  </si>
  <si>
    <t>R05</t>
    <phoneticPr fontId="5"/>
  </si>
  <si>
    <t>‐</t>
    <phoneticPr fontId="2"/>
  </si>
  <si>
    <t>-</t>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</si>
  <si>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</si>
  <si>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</si>
  <si>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</si>
  <si>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山形広域環境事務組合</t>
    <rPh sb="0" eb="2">
      <t>ヤマガタ</t>
    </rPh>
    <rPh sb="2" eb="6">
      <t>コウイキカンキョウ</t>
    </rPh>
    <rPh sb="6" eb="10">
      <t>ジムクミアイ</t>
    </rPh>
    <phoneticPr fontId="2"/>
  </si>
  <si>
    <t>山形県市町村交通災害共済組合</t>
    <rPh sb="0" eb="3">
      <t>ヤマガタケン</t>
    </rPh>
    <rPh sb="3" eb="6">
      <t>シチョウソン</t>
    </rPh>
    <rPh sb="6" eb="10">
      <t>コウツウサイガイ</t>
    </rPh>
    <rPh sb="10" eb="12">
      <t>キョウサイ</t>
    </rPh>
    <rPh sb="12" eb="14">
      <t>クミアイ</t>
    </rPh>
    <phoneticPr fontId="2"/>
  </si>
  <si>
    <t>山形県後期高齢者医療広域連合（普通会計）</t>
    <rPh sb="0" eb="3">
      <t>ヤマガタケン</t>
    </rPh>
    <rPh sb="3" eb="8">
      <t>コウキコウレイシャ</t>
    </rPh>
    <rPh sb="8" eb="10">
      <t>イリョウ</t>
    </rPh>
    <rPh sb="10" eb="14">
      <t>コウイキレンゴウ</t>
    </rPh>
    <rPh sb="15" eb="19">
      <t>フツウカイケイ</t>
    </rPh>
    <phoneticPr fontId="2"/>
  </si>
  <si>
    <t>最上川中部水道企業団</t>
    <rPh sb="0" eb="3">
      <t>モガミガワ</t>
    </rPh>
    <rPh sb="3" eb="5">
      <t>チュウブ</t>
    </rPh>
    <rPh sb="5" eb="10">
      <t>スイドウキギョウダン</t>
    </rPh>
    <phoneticPr fontId="2"/>
  </si>
  <si>
    <t>山辺町公共施設等再生整備基金</t>
    <rPh sb="0" eb="3">
      <t>ヤマノベマチ</t>
    </rPh>
    <rPh sb="3" eb="7">
      <t>コウキョウシセツ</t>
    </rPh>
    <rPh sb="7" eb="8">
      <t>トウ</t>
    </rPh>
    <rPh sb="8" eb="10">
      <t>サイセイ</t>
    </rPh>
    <rPh sb="10" eb="14">
      <t>セイビキキン</t>
    </rPh>
    <phoneticPr fontId="5"/>
  </si>
  <si>
    <t>山辺町ふるさとづくり事業基金</t>
    <rPh sb="0" eb="2">
      <t>ヤマノベ</t>
    </rPh>
    <rPh sb="2" eb="3">
      <t>マチ</t>
    </rPh>
    <rPh sb="10" eb="14">
      <t>ジギョウキキン</t>
    </rPh>
    <phoneticPr fontId="2"/>
  </si>
  <si>
    <t>山辺町学校施設整備基金</t>
    <rPh sb="0" eb="3">
      <t>ヤマノベマチ</t>
    </rPh>
    <rPh sb="3" eb="7">
      <t>ガッコウシセツ</t>
    </rPh>
    <rPh sb="7" eb="9">
      <t>セイビ</t>
    </rPh>
    <rPh sb="9" eb="11">
      <t>キキン</t>
    </rPh>
    <phoneticPr fontId="2"/>
  </si>
  <si>
    <t>山辺町ふるさと応援基金</t>
    <rPh sb="0" eb="3">
      <t>ヤマノベマチ</t>
    </rPh>
    <rPh sb="7" eb="11">
      <t>オウエンキキン</t>
    </rPh>
    <phoneticPr fontId="2"/>
  </si>
  <si>
    <t>山辺温泉基金</t>
    <rPh sb="0" eb="2">
      <t>ヤマノベ</t>
    </rPh>
    <rPh sb="2" eb="4">
      <t>オンセン</t>
    </rPh>
    <rPh sb="4" eb="6">
      <t>キキン</t>
    </rPh>
    <phoneticPr fontId="2"/>
  </si>
  <si>
    <t>山形県後期高齢者医療広域連合（事業会計）</t>
    <rPh sb="0" eb="3">
      <t>ヤマガタケン</t>
    </rPh>
    <rPh sb="3" eb="8">
      <t>コウキコウレイシャ</t>
    </rPh>
    <rPh sb="8" eb="10">
      <t>イリョウ</t>
    </rPh>
    <rPh sb="10" eb="14">
      <t>コウイキレンゴウ</t>
    </rPh>
    <rPh sb="15" eb="17">
      <t>ジギョウ</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</si>
</sst>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D64B-41EE-94EE-1CAE3E815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32253</c:v>
                </c:pt>
                <c:pt idx="1">
                  <c:v>10334</c:v>
                </c:pt>
                <c:pt idx="2">
                  <c:v>15626</c:v>
                </c:pt>
                <c:pt idx="3">
                  <c:v>14245</c:v>
                </c:pt>
                <c:pt idx="4">
                  <c:v>11541</c:v>
                </c:pt>
              </c:numCache>
            </c:numRef>
          </c:val>
          <c:smooth val="0"/>
          <c:extLst>
            <c:ext xmlns:c16="http://schemas.microsoft.com/office/drawing/2014/chart" uri="{C3380CC4-5D6E-409C-BE32-E72D297353CC}">
              <c16:uniqueId val="{00000001-D64B-41EE-94EE-1CAE3E815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4.5</c:v>
                </c:pt>
                <c:pt idx="2">
                  <c:v>5.52</c:v>
                </c:pt>
                <c:pt idx="3">
                  <c:v>8.7899999999999991</c:v>
                </c:pt>
                <c:pt idx="4">
                  <c:v>6.02</c:v>
                </c:pt>
              </c:numCache>
            </c:numRef>
          </c:val>
          <c:extLst>
            <c:ext xmlns:c16="http://schemas.microsoft.com/office/drawing/2014/chart" uri="{C3380CC4-5D6E-409C-BE32-E72D297353CC}">
              <c16:uniqueId val="{00000000-6E57-4B18-97A3-711D25251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15.98</c:v>
                </c:pt>
                <c:pt idx="1">
                  <c:v>19.47</c:v>
                </c:pt>
                <c:pt idx="2">
                  <c:v>20.100000000000001</c:v>
                </c:pt>
                <c:pt idx="3">
                  <c:v>25.19</c:v>
                </c:pt>
                <c:pt idx="4">
                  <c:v>29.41</c:v>
                </c:pt>
              </c:numCache>
            </c:numRef>
          </c:val>
          <c:extLst>
            <c:ext xmlns:c16="http://schemas.microsoft.com/office/drawing/2014/chart" uri="{C3380CC4-5D6E-409C-BE32-E72D297353CC}">
              <c16:uniqueId val="{00000001-6E57-4B18-97A3-711D25251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3.36</c:v>
                </c:pt>
                <c:pt idx="2">
                  <c:v>3.05</c:v>
                </c:pt>
                <c:pt idx="3">
                  <c:v>7.5</c:v>
                </c:pt>
                <c:pt idx="4">
                  <c:v>1.67</c:v>
                </c:pt>
              </c:numCache>
            </c:numRef>
          </c:val>
          <c:smooth val="0"/>
          <c:extLst>
            <c:ext xmlns:c16="http://schemas.microsoft.com/office/drawing/2014/chart" uri="{C3380CC4-5D6E-409C-BE32-E72D297353CC}">
              <c16:uniqueId val="{00000002-6E57-4B18-97A3-711D25251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7D-48D2-B0F4-7F85F56FE2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D-48D2-B0F4-7F85F56FE2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7D-48D2-B0F4-7F85F56FE2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7D-48D2-B0F4-7F85F56FE28B}"/>
            </c:ext>
          </c:extLst>
        </c:ser>
        <c:ser>
          <c:idx val="4"/>
          <c:order val="4"/>
          <c:tx>
            <c:strRef>
              <c:f>データシート!$A$31</c:f>
              <c:strCache>
                <c:ptCount val="1"/>
                <c:pt idx="0">
                  <c:v>山辺町後期高齢者医療特別会計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0.17</c:v>
                </c:pt>
                <c:pt idx="1">
                  <c:v>#N/A</c:v>
                </c:pt>
                <c:pt idx="2">
                  <c:v>#N/A</c:v>
                </c:pt>
                <c:pt idx="3">
                  <c:v>0.11</c:v>
                </c:pt>
                <c:pt idx="4">
                  <c:v>#N/A</c:v>
                </c:pt>
                <c:pt idx="5">
                  <c:v>0.04</c:v>
                </c:pt>
                <c:pt idx="6">
                  <c:v>#N/A</c:v>
                </c:pt>
                <c:pt idx="7">
                  <c:v>0.04</c:v>
                </c:pt>
                <c:pt idx="8">
                  <c:v>#N/A</c:v>
                </c:pt>
                <c:pt idx="9">
                  <c:v>0.04</c:v>
                </c:pt>
              </c:numCache>
            </c:numRef>
          </c:val>
          <c:extLst>
            <c:ext xmlns:c16="http://schemas.microsoft.com/office/drawing/2014/chart" uri="{C3380CC4-5D6E-409C-BE32-E72D297353CC}">
              <c16:uniqueId val="{00000004-5D7D-48D2-B0F4-7F85F56FE28B}"/>
            </c:ext>
          </c:extLst>
        </c:ser>
        <c:ser>
          <c:idx val="5"/>
          <c:order val="5"/>
          <c:tx>
            <c:strRef>
              <c:f>データシート!$A$32</c:f>
              <c:strCache>
                <c:ptCount val="1"/>
                <c:pt idx="0">
                  <c:v>山辺町簡易水道事業会計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0.47</c:v>
                </c:pt>
                <c:pt idx="4">
                  <c:v>#N/A</c:v>
                </c:pt>
                <c:pt idx="5">
                  <c:v>0.41</c:v>
                </c:pt>
                <c:pt idx="6">
                  <c:v>#N/A</c:v>
                </c:pt>
                <c:pt idx="7">
                  <c:v>0.34</c:v>
                </c:pt>
                <c:pt idx="8">
                  <c:v>#N/A</c:v>
                </c:pt>
                <c:pt idx="9">
                  <c:v>0.22</c:v>
                </c:pt>
              </c:numCache>
            </c:numRef>
          </c:val>
          <c:extLst>
            <c:ext xmlns:c16="http://schemas.microsoft.com/office/drawing/2014/chart" uri="{C3380CC4-5D6E-409C-BE32-E72D297353CC}">
              <c16:uniqueId val="{00000005-5D7D-48D2-B0F4-7F85F56FE28B}"/>
            </c:ext>
          </c:extLst>
        </c:ser>
        <c:ser>
          <c:idx val="6"/>
          <c:order val="6"/>
          <c:tx>
            <c:strRef>
              <c:f>データシート!$A$33</c:f>
              <c:strCache>
                <c:ptCount val="1"/>
                <c:pt idx="0">
                  <c:v>山辺町国民健康保険特別会計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0.83</c:v>
                </c:pt>
                <c:pt idx="4">
                  <c:v>#N/A</c:v>
                </c:pt>
                <c:pt idx="5">
                  <c:v>0.84</c:v>
                </c:pt>
                <c:pt idx="6">
                  <c:v>#N/A</c:v>
                </c:pt>
                <c:pt idx="7">
                  <c:v>0.55000000000000004</c:v>
                </c:pt>
                <c:pt idx="8">
                  <c:v>#N/A</c:v>
                </c:pt>
                <c:pt idx="9">
                  <c:v>0.44</c:v>
                </c:pt>
              </c:numCache>
            </c:numRef>
          </c:val>
          <c:extLst>
            <c:ext xmlns:c16="http://schemas.microsoft.com/office/drawing/2014/chart" uri="{C3380CC4-5D6E-409C-BE32-E72D297353CC}">
              <c16:uniqueId val="{00000006-5D7D-48D2-B0F4-7F85F56FE28B}"/>
            </c:ext>
          </c:extLst>
        </c:ser>
        <c:ser>
          <c:idx val="7"/>
          <c:order val="7"/>
          <c:tx>
            <c:strRef>
              <c:f>データシート!$A$34</c:f>
              <c:strCache>
                <c:ptCount val="1"/>
                <c:pt idx="0">
                  <c:v>山辺町公共下水道事業会計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1.04</c:v>
                </c:pt>
                <c:pt idx="4">
                  <c:v>#N/A</c:v>
                </c:pt>
                <c:pt idx="5">
                  <c:v>1.1200000000000001</c:v>
                </c:pt>
                <c:pt idx="6">
                  <c:v>#N/A</c:v>
                </c:pt>
                <c:pt idx="7">
                  <c:v>1.6</c:v>
                </c:pt>
                <c:pt idx="8">
                  <c:v>#N/A</c:v>
                </c:pt>
                <c:pt idx="9">
                  <c:v>1.73</c:v>
                </c:pt>
              </c:numCache>
            </c:numRef>
          </c:val>
          <c:extLst>
            <c:ext xmlns:c16="http://schemas.microsoft.com/office/drawing/2014/chart" uri="{C3380CC4-5D6E-409C-BE32-E72D297353CC}">
              <c16:uniqueId val="{00000007-5D7D-48D2-B0F4-7F85F56FE28B}"/>
            </c:ext>
          </c:extLst>
        </c:ser>
        <c:ser>
          <c:idx val="8"/>
          <c:order val="8"/>
          <c:tx>
            <c:strRef>
              <c:f>データシート!$A$35</c:f>
              <c:strCache>
                <c:ptCount val="1"/>
                <c:pt idx="0">
                  <c:v>山辺町介護保険特別会計（保険事業）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2.38</c:v>
                </c:pt>
                <c:pt idx="2">
                  <c:v>#N/A</c:v>
                </c:pt>
                <c:pt idx="3">
                  <c:v>2.99</c:v>
                </c:pt>
                <c:pt idx="4">
                  <c:v>#N/A</c:v>
                </c:pt>
                <c:pt idx="5">
                  <c:v>4.21</c:v>
                </c:pt>
                <c:pt idx="6">
                  <c:v>#N/A</c:v>
                </c:pt>
                <c:pt idx="7">
                  <c:v>4.21</c:v>
                </c:pt>
                <c:pt idx="8">
                  <c:v>#N/A</c:v>
                </c:pt>
                <c:pt idx="9">
                  <c:v>1.77</c:v>
                </c:pt>
              </c:numCache>
            </c:numRef>
          </c:val>
          <c:extLst>
            <c:ext xmlns:c16="http://schemas.microsoft.com/office/drawing/2014/chart" uri="{C3380CC4-5D6E-409C-BE32-E72D297353CC}">
              <c16:uniqueId val="{00000008-5D7D-48D2-B0F4-7F85F56FE2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5.31</c:v>
                </c:pt>
                <c:pt idx="2">
                  <c:v>#N/A</c:v>
                </c:pt>
                <c:pt idx="3">
                  <c:v>4.49</c:v>
                </c:pt>
                <c:pt idx="4">
                  <c:v>#N/A</c:v>
                </c:pt>
                <c:pt idx="5">
                  <c:v>5.52</c:v>
                </c:pt>
                <c:pt idx="6">
                  <c:v>#N/A</c:v>
                </c:pt>
                <c:pt idx="7">
                  <c:v>8.7899999999999991</c:v>
                </c:pt>
                <c:pt idx="8">
                  <c:v>#N/A</c:v>
                </c:pt>
                <c:pt idx="9">
                  <c:v>6.01</c:v>
                </c:pt>
              </c:numCache>
            </c:numRef>
          </c:val>
          <c:extLst>
            <c:ext xmlns:c16="http://schemas.microsoft.com/office/drawing/2014/chart" uri="{C3380CC4-5D6E-409C-BE32-E72D297353CC}">
              <c16:uniqueId val="{00000009-5D7D-48D2-B0F4-7F85F56FE2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472</c:v>
                </c:pt>
                <c:pt idx="5">
                  <c:v>448</c:v>
                </c:pt>
                <c:pt idx="8">
                  <c:v>443</c:v>
                </c:pt>
                <c:pt idx="11">
                  <c:v>425</c:v>
                </c:pt>
                <c:pt idx="14">
                  <c:v>412</c:v>
                </c:pt>
              </c:numCache>
            </c:numRef>
          </c:val>
          <c:extLst>
            <c:ext xmlns:c16="http://schemas.microsoft.com/office/drawing/2014/chart" uri="{C3380CC4-5D6E-409C-BE32-E72D297353CC}">
              <c16:uniqueId val="{00000000-967E-4610-A163-662C6252E3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7E-4610-A163-662C6252E3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7E-4610-A163-662C6252E3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21</c:v>
                </c:pt>
                <c:pt idx="6">
                  <c:v>39</c:v>
                </c:pt>
                <c:pt idx="9">
                  <c:v>51</c:v>
                </c:pt>
                <c:pt idx="12">
                  <c:v>50</c:v>
                </c:pt>
              </c:numCache>
            </c:numRef>
          </c:val>
          <c:extLst>
            <c:ext xmlns:c16="http://schemas.microsoft.com/office/drawing/2014/chart" uri="{C3380CC4-5D6E-409C-BE32-E72D297353CC}">
              <c16:uniqueId val="{00000003-967E-4610-A163-662C6252E3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158</c:v>
                </c:pt>
                <c:pt idx="3">
                  <c:v>160</c:v>
                </c:pt>
                <c:pt idx="6">
                  <c:v>128</c:v>
                </c:pt>
                <c:pt idx="9">
                  <c:v>151</c:v>
                </c:pt>
                <c:pt idx="12">
                  <c:v>138</c:v>
                </c:pt>
              </c:numCache>
            </c:numRef>
          </c:val>
          <c:extLst>
            <c:ext xmlns:c16="http://schemas.microsoft.com/office/drawing/2014/chart" uri="{C3380CC4-5D6E-409C-BE32-E72D297353CC}">
              <c16:uniqueId val="{00000004-967E-4610-A163-662C6252E3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E-4610-A163-662C6252E3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7E-4610-A163-662C6252E3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675</c:v>
                </c:pt>
                <c:pt idx="3">
                  <c:v>618</c:v>
                </c:pt>
                <c:pt idx="6">
                  <c:v>610</c:v>
                </c:pt>
                <c:pt idx="9">
                  <c:v>601</c:v>
                </c:pt>
                <c:pt idx="12">
                  <c:v>572</c:v>
                </c:pt>
              </c:numCache>
            </c:numRef>
          </c:val>
          <c:extLst>
            <c:ext xmlns:c16="http://schemas.microsoft.com/office/drawing/2014/chart" uri="{C3380CC4-5D6E-409C-BE32-E72D297353CC}">
              <c16:uniqueId val="{00000007-967E-4610-A163-662C6252E3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c:v>
                </c:pt>
                <c:pt idx="2">
                  <c:v>#N/A</c:v>
                </c:pt>
                <c:pt idx="3">
                  <c:v>#N/A</c:v>
                </c:pt>
                <c:pt idx="4">
                  <c:v>351</c:v>
                </c:pt>
                <c:pt idx="5">
                  <c:v>#N/A</c:v>
                </c:pt>
                <c:pt idx="6">
                  <c:v>#N/A</c:v>
                </c:pt>
                <c:pt idx="7">
                  <c:v>334</c:v>
                </c:pt>
                <c:pt idx="8">
                  <c:v>#N/A</c:v>
                </c:pt>
                <c:pt idx="9">
                  <c:v>#N/A</c:v>
                </c:pt>
                <c:pt idx="10">
                  <c:v>378</c:v>
                </c:pt>
                <c:pt idx="11">
                  <c:v>#N/A</c:v>
                </c:pt>
                <c:pt idx="12">
                  <c:v>#N/A</c:v>
                </c:pt>
                <c:pt idx="13">
                  <c:v>348</c:v>
                </c:pt>
                <c:pt idx="14">
                  <c:v>#N/A</c:v>
                </c:pt>
              </c:numCache>
            </c:numRef>
          </c:val>
          <c:smooth val="0"/>
          <c:extLst>
            <c:ext xmlns:c16="http://schemas.microsoft.com/office/drawing/2014/chart" uri="{C3380CC4-5D6E-409C-BE32-E72D297353CC}">
              <c16:uniqueId val="{00000008-967E-4610-A163-662C6252E3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5399</c:v>
                </c:pt>
                <c:pt idx="5">
                  <c:v>5201</c:v>
                </c:pt>
                <c:pt idx="8">
                  <c:v>4945</c:v>
                </c:pt>
                <c:pt idx="11">
                  <c:v>4743</c:v>
                </c:pt>
                <c:pt idx="14">
                  <c:v>4401</c:v>
                </c:pt>
              </c:numCache>
            </c:numRef>
          </c:val>
          <c:extLst>
            <c:ext xmlns:c16="http://schemas.microsoft.com/office/drawing/2014/chart" uri="{C3380CC4-5D6E-409C-BE32-E72D297353CC}">
              <c16:uniqueId val="{00000000-F5A9-4773-AE08-D1BF05EB9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25</c:v>
                </c:pt>
                <c:pt idx="8">
                  <c:v>46</c:v>
                </c:pt>
                <c:pt idx="11">
                  <c:v>43</c:v>
                </c:pt>
                <c:pt idx="14">
                  <c:v>39</c:v>
                </c:pt>
              </c:numCache>
            </c:numRef>
          </c:val>
          <c:extLst>
            <c:ext xmlns:c16="http://schemas.microsoft.com/office/drawing/2014/chart" uri="{C3380CC4-5D6E-409C-BE32-E72D297353CC}">
              <c16:uniqueId val="{00000001-F5A9-4773-AE08-D1BF05EB9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2133</c:v>
                </c:pt>
                <c:pt idx="5">
                  <c:v>2460</c:v>
                </c:pt>
                <c:pt idx="8">
                  <c:v>3077</c:v>
                </c:pt>
                <c:pt idx="11">
                  <c:v>3593</c:v>
                </c:pt>
                <c:pt idx="14">
                  <c:v>4182</c:v>
                </c:pt>
              </c:numCache>
            </c:numRef>
          </c:val>
          <c:extLst>
            <c:ext xmlns:c16="http://schemas.microsoft.com/office/drawing/2014/chart" uri="{C3380CC4-5D6E-409C-BE32-E72D297353CC}">
              <c16:uniqueId val="{00000002-F5A9-4773-AE08-D1BF05EB9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A9-4773-AE08-D1BF05EB9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A9-4773-AE08-D1BF05EB9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A9-4773-AE08-D1BF05EB9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727</c:v>
                </c:pt>
                <c:pt idx="3">
                  <c:v>715</c:v>
                </c:pt>
                <c:pt idx="6">
                  <c:v>701</c:v>
                </c:pt>
                <c:pt idx="9">
                  <c:v>734</c:v>
                </c:pt>
                <c:pt idx="12">
                  <c:v>727</c:v>
                </c:pt>
              </c:numCache>
            </c:numRef>
          </c:val>
          <c:extLst>
            <c:ext xmlns:c16="http://schemas.microsoft.com/office/drawing/2014/chart" uri="{C3380CC4-5D6E-409C-BE32-E72D297353CC}">
              <c16:uniqueId val="{00000006-F5A9-4773-AE08-D1BF05EB9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597</c:v>
                </c:pt>
                <c:pt idx="3">
                  <c:v>605</c:v>
                </c:pt>
                <c:pt idx="6">
                  <c:v>567</c:v>
                </c:pt>
                <c:pt idx="9">
                  <c:v>532</c:v>
                </c:pt>
                <c:pt idx="12">
                  <c:v>500</c:v>
                </c:pt>
              </c:numCache>
            </c:numRef>
          </c:val>
          <c:extLst>
            <c:ext xmlns:c16="http://schemas.microsoft.com/office/drawing/2014/chart" uri="{C3380CC4-5D6E-409C-BE32-E72D297353CC}">
              <c16:uniqueId val="{00000007-F5A9-4773-AE08-D1BF05EB9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2010</c:v>
                </c:pt>
                <c:pt idx="3">
                  <c:v>2028</c:v>
                </c:pt>
                <c:pt idx="6">
                  <c:v>1780</c:v>
                </c:pt>
                <c:pt idx="9">
                  <c:v>1638</c:v>
                </c:pt>
                <c:pt idx="12">
                  <c:v>1484</c:v>
                </c:pt>
              </c:numCache>
            </c:numRef>
          </c:val>
          <c:extLst>
            <c:ext xmlns:c16="http://schemas.microsoft.com/office/drawing/2014/chart" uri="{C3380CC4-5D6E-409C-BE32-E72D297353CC}">
              <c16:uniqueId val="{00000008-F5A9-4773-AE08-D1BF05EB9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A9-4773-AE08-D1BF05EB9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5801</c:v>
                </c:pt>
                <c:pt idx="3">
                  <c:v>5421</c:v>
                </c:pt>
                <c:pt idx="6">
                  <c:v>5136</c:v>
                </c:pt>
                <c:pt idx="9">
                  <c:v>4658</c:v>
                </c:pt>
                <c:pt idx="12">
                  <c:v>4256</c:v>
                </c:pt>
              </c:numCache>
            </c:numRef>
          </c:val>
          <c:extLst>
            <c:ext xmlns:c16="http://schemas.microsoft.com/office/drawing/2014/chart" uri="{C3380CC4-5D6E-409C-BE32-E72D297353CC}">
              <c16:uniqueId val="{0000000A-F5A9-4773-AE08-D1BF05EB9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1604</c:v>
                </c:pt>
                <c:pt idx="2">
                  <c:v>#N/A</c:v>
                </c:pt>
                <c:pt idx="3">
                  <c:v>#N/A</c:v>
                </c:pt>
                <c:pt idx="4">
                  <c:v>1084</c:v>
                </c:pt>
                <c:pt idx="5">
                  <c:v>#N/A</c:v>
                </c:pt>
                <c:pt idx="6">
                  <c:v>#N/A</c:v>
                </c:pt>
                <c:pt idx="7">
                  <c:v>116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A9-4773-AE08-D1BF05EB9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c:v>
                </c:pt>
                <c:pt idx="1">
                  <c:v>971</c:v>
                </c:pt>
                <c:pt idx="2">
                  <c:v>1141</c:v>
                </c:pt>
              </c:numCache>
            </c:numRef>
          </c:val>
          <c:extLst>
            <c:ext xmlns:c16="http://schemas.microsoft.com/office/drawing/2014/chart" uri="{C3380CC4-5D6E-409C-BE32-E72D297353CC}">
              <c16:uniqueId val="{00000000-83DB-4DDA-8A9C-0914CAC17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201</c:v>
                </c:pt>
                <c:pt idx="1">
                  <c:v>201</c:v>
                </c:pt>
                <c:pt idx="2">
                  <c:v>217</c:v>
                </c:pt>
              </c:numCache>
            </c:numRef>
          </c:val>
          <c:extLst>
            <c:ext xmlns:c16="http://schemas.microsoft.com/office/drawing/2014/chart" uri="{C3380CC4-5D6E-409C-BE32-E72D297353CC}">
              <c16:uniqueId val="{00000001-83DB-4DDA-8A9C-0914CAC17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1681</c:v>
                </c:pt>
                <c:pt idx="1">
                  <c:v>1990</c:v>
                </c:pt>
                <c:pt idx="2">
                  <c:v>2266</c:v>
                </c:pt>
              </c:numCache>
            </c:numRef>
          </c:val>
          <c:extLst>
            <c:ext xmlns:c16="http://schemas.microsoft.com/office/drawing/2014/chart" uri="{C3380CC4-5D6E-409C-BE32-E72D297353CC}">
              <c16:uniqueId val="{00000002-83DB-4DDA-8A9C-0914CAC17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は基幹となる産業や大きな企業がないことなどから財政基盤が弱く、類似団体平均値０．４３を０．０６ポイント下回り０．３７となっている。今後も事業精査等による歳出削減を図るとともに、税収入及び手数料等の増加に取組み、組織体制の見直しを含めさらに強化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また、より良い生活環境の整備を推進しながら、県都に近いという地理的利点を活かした施策などによる人口減を抑制し、自主財源確保を含めた財政基盤の強化を図る。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会計年度任用職員の給与等の増額に伴い、人件費の増加により前年度より３．５ポイント下降し、類似団体平均値と並んでいる。　今後、より一層の事務事業の見直し、投資的経費を始めとした歳出経費の抑制など、様々な取り組みを図るとともに、自主財源の確保に努め、これまで以上に経常一般財源の確保に努める。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878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95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952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下降している。類似団体と比較して、人件費・物件費等の人口１人当たりの額が低くなっているのは、ゴミ処理業務等を一部事務組合で行っていることや消防業務を委託している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44723</xdr:rowOff>
    </xdr:from>
    <xdr:to>
      <xdr:col>23</xdr:col>
      <xdr:colOff>133350</xdr:colOff>
      <xdr:row>81</xdr:row>
      <xdr:rowOff>102431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32173"/>
          <a:ext cx="8382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37863</xdr:rowOff>
    </xdr:from>
    <xdr:to>
      <xdr:col>19</xdr:col>
      <xdr:colOff>133350</xdr:colOff>
      <xdr:row>81</xdr:row>
      <xdr:rowOff>44723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5313"/>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168329</xdr:rowOff>
    </xdr:from>
    <xdr:to>
      <xdr:col>15</xdr:col>
      <xdr:colOff>82550</xdr:colOff>
      <xdr:row>81</xdr:row>
      <xdr:rowOff>37863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432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124578</xdr:rowOff>
    </xdr:from>
    <xdr:to>
      <xdr:col>11</xdr:col>
      <xdr:colOff>31750</xdr:colOff>
      <xdr:row>80</xdr:row>
      <xdr:rowOff>168329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0578"/>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51631</xdr:rowOff>
    </xdr:from>
    <xdr:to>
      <xdr:col>23</xdr:col>
      <xdr:colOff>184150</xdr:colOff>
      <xdr:row>81</xdr:row>
      <xdr:rowOff>153231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68158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165373</xdr:rowOff>
    </xdr:from>
    <xdr:to>
      <xdr:col>19</xdr:col>
      <xdr:colOff>184150</xdr:colOff>
      <xdr:row>81</xdr:row>
      <xdr:rowOff>95523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105700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158513</xdr:rowOff>
    </xdr:from>
    <xdr:to>
      <xdr:col>15</xdr:col>
      <xdr:colOff>133350</xdr:colOff>
      <xdr:row>81</xdr:row>
      <xdr:rowOff>88663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98840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117529</xdr:rowOff>
    </xdr:from>
    <xdr:to>
      <xdr:col>11</xdr:col>
      <xdr:colOff>82550</xdr:colOff>
      <xdr:row>81</xdr:row>
      <xdr:rowOff>47679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57856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73778</xdr:rowOff>
    </xdr:from>
    <xdr:to>
      <xdr:col>7</xdr:col>
      <xdr:colOff>31750</xdr:colOff>
      <xdr:row>81</xdr:row>
      <xdr:rowOff>3928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5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から平成２２年度までの行財政改革の取組みによる職員給与の独自削減の終了に伴い、類似団体内平均値を上回っていたが、平成２９年度以降は新規採用職員の抑制、平成３０年度から令和３年度までは職員給与の独自削減を実施していたため、類似団体内平均値を下回っていた。しかしながら、給与独自削減の終了に伴い、近年は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指数は１００を下回っているところではあるが、これまで以上に給与水準の適正化を図る。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33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637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現在、７．８９人で類似団体内平均値１０．８５人を２．９６人と大幅に下回っている。これは、平成１８年度からの行財政改革の取組みにおける職員数の削減及び事務事業等の見直しによるものである。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しかしながら、業務が増加傾向にある昨今においては、類似団体の動向を踏まえ、それらの状況に応じた適正な人員管理を勘案し、適正な職員の配置に努める。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161493</xdr:rowOff>
    </xdr:from>
    <xdr:to>
      <xdr:col>81</xdr:col>
      <xdr:colOff>44450</xdr:colOff>
      <xdr:row>60</xdr:row>
      <xdr:rowOff>164871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8493"/>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141707</xdr:rowOff>
    </xdr:from>
    <xdr:to>
      <xdr:col>77</xdr:col>
      <xdr:colOff>44450</xdr:colOff>
      <xdr:row>60</xdr:row>
      <xdr:rowOff>161493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8707"/>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138329</xdr:rowOff>
    </xdr:from>
    <xdr:to>
      <xdr:col>72</xdr:col>
      <xdr:colOff>203200</xdr:colOff>
      <xdr:row>60</xdr:row>
      <xdr:rowOff>141707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532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138329</xdr:rowOff>
    </xdr:from>
    <xdr:to>
      <xdr:col>68</xdr:col>
      <xdr:colOff>152400</xdr:colOff>
      <xdr:row>60</xdr:row>
      <xdr:rowOff>151359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532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114071</xdr:rowOff>
    </xdr:from>
    <xdr:to>
      <xdr:col>81</xdr:col>
      <xdr:colOff>95250</xdr:colOff>
      <xdr:row>61</xdr:row>
      <xdr:rowOff>44221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35348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110693</xdr:rowOff>
    </xdr:from>
    <xdr:to>
      <xdr:col>77</xdr:col>
      <xdr:colOff>95250</xdr:colOff>
      <xdr:row>61</xdr:row>
      <xdr:rowOff>40843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51020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90907</xdr:rowOff>
    </xdr:from>
    <xdr:to>
      <xdr:col>73</xdr:col>
      <xdr:colOff>44450</xdr:colOff>
      <xdr:row>61</xdr:row>
      <xdr:rowOff>21057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31234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87529</xdr:rowOff>
    </xdr:from>
    <xdr:to>
      <xdr:col>68</xdr:col>
      <xdr:colOff>203200</xdr:colOff>
      <xdr:row>61</xdr:row>
      <xdr:rowOff>17679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27856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100559</xdr:rowOff>
    </xdr:from>
    <xdr:to>
      <xdr:col>64</xdr:col>
      <xdr:colOff>152400</xdr:colOff>
      <xdr:row>61</xdr:row>
      <xdr:rowOff>30709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40886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１％と前年度から０．２ポイント改善しているが、類似団体内平均値８．１％を２．０ポイント上回っている。これは、平成２５年度以降の山辺中学校改築事業などの償還及び借入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新規起債の発行抑制を図っていることなどから、同程度の比率で推移することが予想されるが、今後の公共施設等の更新等により上昇することも十分見込まれるため、今後の数値の増減を注視し、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150876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150876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改築事業などの大規模事業による多額の借入が影響し、令和元年度においては類似団体を２９．７ポイントと大幅に上回っていたが、起債発行の抑制及び事業の精査やふるさと応援基金の増額等により、前年度の実質単年度収支の黒字に続き、ほぼ収支均衡を図ることができたことや新規起債発行抑制により、令和４年度に引き続き、令和５年度も数値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今後も、計画的な起債発行や事業実施等を図る。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121134</xdr:rowOff>
    </xdr:from>
    <xdr:to>
      <xdr:col>72</xdr:col>
      <xdr:colOff>203200</xdr:colOff>
      <xdr:row>15</xdr:row>
      <xdr:rowOff>117203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49984"/>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117203</xdr:rowOff>
    </xdr:from>
    <xdr:to>
      <xdr:col>68</xdr:col>
      <xdr:colOff>152400</xdr:colOff>
      <xdr:row>16</xdr:row>
      <xdr:rowOff>152581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8895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70334</xdr:rowOff>
    </xdr:from>
    <xdr:to>
      <xdr:col>73</xdr:col>
      <xdr:colOff>44450</xdr:colOff>
      <xdr:row>14</xdr:row>
      <xdr:rowOff>484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10661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66403</xdr:rowOff>
    </xdr:from>
    <xdr:to>
      <xdr:col>68</xdr:col>
      <xdr:colOff>203200</xdr:colOff>
      <xdr:row>15</xdr:row>
      <xdr:rowOff>168003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152780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101781</xdr:rowOff>
    </xdr:from>
    <xdr:to>
      <xdr:col>64</xdr:col>
      <xdr:colOff>152400</xdr:colOff>
      <xdr:row>17</xdr:row>
      <xdr:rowOff>31931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16708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会計年度任用職員の増により、令和５年度においては前年度より０．９ポイント上昇し、類似団体内平均値より０．６ポイント高くなっている。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今後も継続して事務事業の見直し、適正な人員配置及び指定管理者制度や民間委託等を推進することにより、経常収支比率に占める割合が低くなるよう人件費の抑制に努める。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99568</xdr:rowOff>
    </xdr:from>
    <xdr:to>
      <xdr:col>24</xdr:col>
      <xdr:colOff>25400</xdr:colOff>
      <xdr:row>34</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288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92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48768</xdr:rowOff>
    </xdr:from>
    <xdr:to>
      <xdr:col>20</xdr:col>
      <xdr:colOff>38100</xdr:colOff>
      <xdr:row>34</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135145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89916</xdr:rowOff>
    </xdr:from>
    <xdr:to>
      <xdr:col>11</xdr:col>
      <xdr:colOff>60325</xdr:colOff>
      <xdr:row>35</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xdr:rowOff>
    </xdr:from>
    <xdr:to>
      <xdr:col>6</xdr:col>
      <xdr:colOff>171450</xdr:colOff>
      <xdr:row>34</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物件費については、新型コロナウイルス感染症対策の臨時交付金を充当したものが多く、一時的にポイントが低下していたが、令和５年度は前年度より２．３ポイント上昇している。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類似団体より０．２ポイント高い数値となってはいるが、今後も、更なる経費節減や職員のスキルアップを図りながら削減に努める。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財政状況は厳しいが、令和５年度は類似団体内平均値より２．１％低い数値となっている。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しかしながら、子育て施策等に対する経費が増加傾向にあるなど、国等の少子高齢化施策にも左右されることから、今後も注視しながら対策を実施し、柔軟な対応に努める。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その他に係る経常収支比率が１３．８％で、類似団体内平均値の１２．４％を１．４ポイント上回っている。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令和２年度に公営企業の法適化に伴い企業会計への経常的な繰出金がその他から補助費等へ振り替えられたことにより大きく低下しているが、令和２年度以降は同程度で推移している。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今後も、これまで以上に、特別会計の経営適正化及び健全化を図り、普通会計負担額の軽減に努める。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61</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xdr:rowOff>
    </xdr:from>
    <xdr:to>
      <xdr:col>65</xdr:col>
      <xdr:colOff>53975</xdr:colOff>
      <xdr:row>61</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90187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前年度より０．９ポイント上昇しており、類似団体内平均値の１５．９ポイントより０．８ポイント上回っている。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令和２年度の上昇は、公営企業の法適化に伴い企業会計への経常的な繰出金がその他から補助費等へ振り替えられたことが、主な要因である。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令和４年度に引き続き、令和５年度も、学校給食費の無償化などにより上昇していることから、今後も経費の縮減などに努める。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120142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900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１４．６％と類似団体内平均値より０．９ポイント低い数値となっており、対前年度０．６ポイント下降している。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山辺中学校改築事業等に伴う公債費の償還が大きいところであるが、　平成３０年度以降の地方債の新規発行抑制に努めていたことにより、公債費の割合は横ばいの状況である。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今後も計画的な地方債の新規発行等を行うよう努める。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７４．６ポイントと前年度より４．１ポイント上昇しており、類似団体内平均値の７３．７％より０．９ポイント上回っている状況である。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今後もこれまで以上に事務事業の見直しや、人件費の抑制に努める。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905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800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163520</xdr:rowOff>
    </xdr:from>
    <xdr:to>
      <xdr:col>29</xdr:col>
      <xdr:colOff>127000</xdr:colOff>
      <xdr:row>18</xdr:row>
      <xdr:rowOff>8373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5795"/>
          <a:ext cx="647700" cy="1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8373</xdr:rowOff>
    </xdr:from>
    <xdr:to>
      <xdr:col>26</xdr:col>
      <xdr:colOff>50800</xdr:colOff>
      <xdr:row>18</xdr:row>
      <xdr:rowOff>27000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42098"/>
          <a:ext cx="698500" cy="18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21742</xdr:rowOff>
    </xdr:from>
    <xdr:to>
      <xdr:col>22</xdr:col>
      <xdr:colOff>114300</xdr:colOff>
      <xdr:row>18</xdr:row>
      <xdr:rowOff>27000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55467"/>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21742</xdr:rowOff>
    </xdr:from>
    <xdr:to>
      <xdr:col>18</xdr:col>
      <xdr:colOff>177800</xdr:colOff>
      <xdr:row>18</xdr:row>
      <xdr:rowOff>31247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5467"/>
          <a:ext cx="698500" cy="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112720</xdr:rowOff>
    </xdr:from>
    <xdr:to>
      <xdr:col>29</xdr:col>
      <xdr:colOff>177800</xdr:colOff>
      <xdr:row>18</xdr:row>
      <xdr:rowOff>42870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21297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129023</xdr:rowOff>
    </xdr:from>
    <xdr:to>
      <xdr:col>26</xdr:col>
      <xdr:colOff>101600</xdr:colOff>
      <xdr:row>18</xdr:row>
      <xdr:rowOff>59173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9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43950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7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147650</xdr:rowOff>
    </xdr:from>
    <xdr:to>
      <xdr:col>22</xdr:col>
      <xdr:colOff>165100</xdr:colOff>
      <xdr:row>18</xdr:row>
      <xdr:rowOff>77800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62577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142392</xdr:rowOff>
    </xdr:from>
    <xdr:to>
      <xdr:col>19</xdr:col>
      <xdr:colOff>38100</xdr:colOff>
      <xdr:row>18</xdr:row>
      <xdr:rowOff>72542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151897</xdr:rowOff>
    </xdr:from>
    <xdr:to>
      <xdr:col>15</xdr:col>
      <xdr:colOff>101600</xdr:colOff>
      <xdr:row>18</xdr:row>
      <xdr:rowOff>82047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66824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236659</xdr:rowOff>
    </xdr:from>
    <xdr:to>
      <xdr:col>29</xdr:col>
      <xdr:colOff>127000</xdr:colOff>
      <xdr:row>35</xdr:row>
      <xdr:rowOff>285031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47009"/>
          <a:ext cx="647700" cy="4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236659</xdr:rowOff>
    </xdr:from>
    <xdr:to>
      <xdr:col>26</xdr:col>
      <xdr:colOff>50800</xdr:colOff>
      <xdr:row>35</xdr:row>
      <xdr:rowOff>318453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47009"/>
          <a:ext cx="698500" cy="8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297604</xdr:rowOff>
    </xdr:from>
    <xdr:to>
      <xdr:col>22</xdr:col>
      <xdr:colOff>114300</xdr:colOff>
      <xdr:row>35</xdr:row>
      <xdr:rowOff>318453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907954"/>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278928</xdr:rowOff>
    </xdr:from>
    <xdr:to>
      <xdr:col>18</xdr:col>
      <xdr:colOff>177800</xdr:colOff>
      <xdr:row>35</xdr:row>
      <xdr:rowOff>297604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89278"/>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234231</xdr:rowOff>
    </xdr:from>
    <xdr:to>
      <xdr:col>29</xdr:col>
      <xdr:colOff>177800</xdr:colOff>
      <xdr:row>35</xdr:row>
      <xdr:rowOff>335831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4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206308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1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185859</xdr:rowOff>
    </xdr:from>
    <xdr:to>
      <xdr:col>26</xdr:col>
      <xdr:colOff>101600</xdr:colOff>
      <xdr:row>35</xdr:row>
      <xdr:rowOff>287459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297636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267653</xdr:rowOff>
    </xdr:from>
    <xdr:to>
      <xdr:col>22</xdr:col>
      <xdr:colOff>165100</xdr:colOff>
      <xdr:row>36</xdr:row>
      <xdr:rowOff>26353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246804</xdr:rowOff>
    </xdr:from>
    <xdr:to>
      <xdr:col>19</xdr:col>
      <xdr:colOff>38100</xdr:colOff>
      <xdr:row>36</xdr:row>
      <xdr:rowOff>5504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333181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4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228128</xdr:rowOff>
    </xdr:from>
    <xdr:to>
      <xdr:col>15</xdr:col>
      <xdr:colOff>101600</xdr:colOff>
      <xdr:row>35</xdr:row>
      <xdr:rowOff>329728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314505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2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127502</xdr:rowOff>
    </xdr:from>
    <xdr:to>
      <xdr:col>24</xdr:col>
      <xdr:colOff>63500</xdr:colOff>
      <xdr:row>36</xdr:row>
      <xdr:rowOff>142599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9702"/>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142599</xdr:rowOff>
    </xdr:from>
    <xdr:to>
      <xdr:col>19</xdr:col>
      <xdr:colOff>177800</xdr:colOff>
      <xdr:row>36</xdr:row>
      <xdr:rowOff>164526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479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154765</xdr:rowOff>
    </xdr:from>
    <xdr:to>
      <xdr:col>15</xdr:col>
      <xdr:colOff>50800</xdr:colOff>
      <xdr:row>36</xdr:row>
      <xdr:rowOff>164526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26965"/>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154765</xdr:rowOff>
    </xdr:from>
    <xdr:to>
      <xdr:col>10</xdr:col>
      <xdr:colOff>114300</xdr:colOff>
      <xdr:row>37</xdr:row>
      <xdr:rowOff>11291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696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76702</xdr:rowOff>
    </xdr:from>
    <xdr:to>
      <xdr:col>24</xdr:col>
      <xdr:colOff>114300</xdr:colOff>
      <xdr:row>37</xdr:row>
      <xdr:rowOff>6852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163079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91799</xdr:rowOff>
    </xdr:from>
    <xdr:to>
      <xdr:col>20</xdr:col>
      <xdr:colOff>38100</xdr:colOff>
      <xdr:row>37</xdr:row>
      <xdr:rowOff>21949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13076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113726</xdr:rowOff>
    </xdr:from>
    <xdr:to>
      <xdr:col>15</xdr:col>
      <xdr:colOff>101600</xdr:colOff>
      <xdr:row>37</xdr:row>
      <xdr:rowOff>43876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35003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103965</xdr:rowOff>
    </xdr:from>
    <xdr:to>
      <xdr:col>10</xdr:col>
      <xdr:colOff>165100</xdr:colOff>
      <xdr:row>37</xdr:row>
      <xdr:rowOff>34115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25242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131941</xdr:rowOff>
    </xdr:from>
    <xdr:to>
      <xdr:col>6</xdr:col>
      <xdr:colOff>38100</xdr:colOff>
      <xdr:row>37</xdr:row>
      <xdr:rowOff>62091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53218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61711</xdr:rowOff>
    </xdr:from>
    <xdr:to>
      <xdr:col>24</xdr:col>
      <xdr:colOff>63500</xdr:colOff>
      <xdr:row>56</xdr:row>
      <xdr:rowOff>131603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2911"/>
          <a:ext cx="8382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131603</xdr:rowOff>
    </xdr:from>
    <xdr:to>
      <xdr:col>19</xdr:col>
      <xdr:colOff>177800</xdr:colOff>
      <xdr:row>56</xdr:row>
      <xdr:rowOff>146375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2803"/>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146375</xdr:rowOff>
    </xdr:from>
    <xdr:to>
      <xdr:col>15</xdr:col>
      <xdr:colOff>50800</xdr:colOff>
      <xdr:row>57</xdr:row>
      <xdr:rowOff>14487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47575"/>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14487</xdr:rowOff>
    </xdr:from>
    <xdr:to>
      <xdr:col>10</xdr:col>
      <xdr:colOff>114300</xdr:colOff>
      <xdr:row>57</xdr:row>
      <xdr:rowOff>26488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713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10911</xdr:rowOff>
    </xdr:from>
    <xdr:to>
      <xdr:col>24</xdr:col>
      <xdr:colOff>114300</xdr:colOff>
      <xdr:row>56</xdr:row>
      <xdr:rowOff>112511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160788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80803</xdr:rowOff>
    </xdr:from>
    <xdr:to>
      <xdr:col>20</xdr:col>
      <xdr:colOff>38100</xdr:colOff>
      <xdr:row>57</xdr:row>
      <xdr:rowOff>10953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2080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95575</xdr:rowOff>
    </xdr:from>
    <xdr:to>
      <xdr:col>15</xdr:col>
      <xdr:colOff>101600</xdr:colOff>
      <xdr:row>57</xdr:row>
      <xdr:rowOff>25725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135137</xdr:rowOff>
    </xdr:from>
    <xdr:to>
      <xdr:col>10</xdr:col>
      <xdr:colOff>165100</xdr:colOff>
      <xdr:row>57</xdr:row>
      <xdr:rowOff>65287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147138</xdr:rowOff>
    </xdr:from>
    <xdr:to>
      <xdr:col>6</xdr:col>
      <xdr:colOff>38100</xdr:colOff>
      <xdr:row>57</xdr:row>
      <xdr:rowOff>77288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68415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79761</xdr:rowOff>
    </xdr:from>
    <xdr:to>
      <xdr:col>24</xdr:col>
      <xdr:colOff>63500</xdr:colOff>
      <xdr:row>76</xdr:row>
      <xdr:rowOff>161646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09961"/>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6289</xdr:rowOff>
    </xdr:from>
    <xdr:to>
      <xdr:col>19</xdr:col>
      <xdr:colOff>177800</xdr:colOff>
      <xdr:row>76</xdr:row>
      <xdr:rowOff>79761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865039"/>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6289</xdr:rowOff>
    </xdr:from>
    <xdr:to>
      <xdr:col>15</xdr:col>
      <xdr:colOff>50800</xdr:colOff>
      <xdr:row>76</xdr:row>
      <xdr:rowOff>39024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865039"/>
          <a:ext cx="889000" cy="2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39024</xdr:rowOff>
    </xdr:from>
    <xdr:to>
      <xdr:col>10</xdr:col>
      <xdr:colOff>114300</xdr:colOff>
      <xdr:row>77</xdr:row>
      <xdr:rowOff>65954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069224"/>
          <a:ext cx="889000" cy="1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97893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110846</xdr:rowOff>
    </xdr:from>
    <xdr:to>
      <xdr:col>24</xdr:col>
      <xdr:colOff>114300</xdr:colOff>
      <xdr:row>77</xdr:row>
      <xdr:rowOff>40996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89273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28961</xdr:rowOff>
    </xdr:from>
    <xdr:to>
      <xdr:col>20</xdr:col>
      <xdr:colOff>38100</xdr:colOff>
      <xdr:row>76</xdr:row>
      <xdr:rowOff>130561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147088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3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126939</xdr:rowOff>
    </xdr:from>
    <xdr:to>
      <xdr:col>15</xdr:col>
      <xdr:colOff>101600</xdr:colOff>
      <xdr:row>75</xdr:row>
      <xdr:rowOff>57089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8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73616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58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159674</xdr:rowOff>
    </xdr:from>
    <xdr:to>
      <xdr:col>10</xdr:col>
      <xdr:colOff>165100</xdr:colOff>
      <xdr:row>76</xdr:row>
      <xdr:rowOff>89824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80951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1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15154</xdr:rowOff>
    </xdr:from>
    <xdr:to>
      <xdr:col>6</xdr:col>
      <xdr:colOff>38100</xdr:colOff>
      <xdr:row>77</xdr:row>
      <xdr:rowOff>116754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107881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158195</xdr:rowOff>
    </xdr:from>
    <xdr:to>
      <xdr:col>24</xdr:col>
      <xdr:colOff>63500</xdr:colOff>
      <xdr:row>98</xdr:row>
      <xdr:rowOff>2279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8845"/>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16506</xdr:rowOff>
    </xdr:from>
    <xdr:to>
      <xdr:col>19</xdr:col>
      <xdr:colOff>177800</xdr:colOff>
      <xdr:row>98</xdr:row>
      <xdr:rowOff>2279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47156"/>
          <a:ext cx="889000" cy="1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16506</xdr:rowOff>
    </xdr:from>
    <xdr:to>
      <xdr:col>15</xdr:col>
      <xdr:colOff>50800</xdr:colOff>
      <xdr:row>98</xdr:row>
      <xdr:rowOff>69106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7156"/>
          <a:ext cx="889000" cy="2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69106</xdr:rowOff>
    </xdr:from>
    <xdr:to>
      <xdr:col>10</xdr:col>
      <xdr:colOff>114300</xdr:colOff>
      <xdr:row>98</xdr:row>
      <xdr:rowOff>100685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120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107395</xdr:rowOff>
    </xdr:from>
    <xdr:to>
      <xdr:col>24</xdr:col>
      <xdr:colOff>114300</xdr:colOff>
      <xdr:row>98</xdr:row>
      <xdr:rowOff>37545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85822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122929</xdr:rowOff>
    </xdr:from>
    <xdr:to>
      <xdr:col>20</xdr:col>
      <xdr:colOff>38100</xdr:colOff>
      <xdr:row>98</xdr:row>
      <xdr:rowOff>53079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44206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137156</xdr:rowOff>
    </xdr:from>
    <xdr:to>
      <xdr:col>15</xdr:col>
      <xdr:colOff>101600</xdr:colOff>
      <xdr:row>97</xdr:row>
      <xdr:rowOff>67306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58433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18306</xdr:rowOff>
    </xdr:from>
    <xdr:to>
      <xdr:col>10</xdr:col>
      <xdr:colOff>165100</xdr:colOff>
      <xdr:row>98</xdr:row>
      <xdr:rowOff>119906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49885</xdr:rowOff>
    </xdr:from>
    <xdr:to>
      <xdr:col>6</xdr:col>
      <xdr:colOff>38100</xdr:colOff>
      <xdr:row>98</xdr:row>
      <xdr:rowOff>151485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23887</xdr:rowOff>
    </xdr:from>
    <xdr:to>
      <xdr:col>55</xdr:col>
      <xdr:colOff>0</xdr:colOff>
      <xdr:row>36</xdr:row>
      <xdr:rowOff>34512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96087"/>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23887</xdr:rowOff>
    </xdr:from>
    <xdr:to>
      <xdr:col>50</xdr:col>
      <xdr:colOff>114300</xdr:colOff>
      <xdr:row>36</xdr:row>
      <xdr:rowOff>118591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96087"/>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159419</xdr:rowOff>
    </xdr:from>
    <xdr:to>
      <xdr:col>45</xdr:col>
      <xdr:colOff>177800</xdr:colOff>
      <xdr:row>36</xdr:row>
      <xdr:rowOff>118591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17269"/>
          <a:ext cx="889000" cy="4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159419</xdr:rowOff>
    </xdr:from>
    <xdr:to>
      <xdr:col>41</xdr:col>
      <xdr:colOff>50800</xdr:colOff>
      <xdr:row>37</xdr:row>
      <xdr:rowOff>17646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17269"/>
          <a:ext cx="889000" cy="5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70832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155162</xdr:rowOff>
    </xdr:from>
    <xdr:to>
      <xdr:col>55</xdr:col>
      <xdr:colOff>50800</xdr:colOff>
      <xdr:row>36</xdr:row>
      <xdr:rowOff>85312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133589</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144537</xdr:rowOff>
    </xdr:from>
    <xdr:to>
      <xdr:col>50</xdr:col>
      <xdr:colOff>165100</xdr:colOff>
      <xdr:row>36</xdr:row>
      <xdr:rowOff>74687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65814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3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67791</xdr:rowOff>
    </xdr:from>
    <xdr:to>
      <xdr:col>46</xdr:col>
      <xdr:colOff>38100</xdr:colOff>
      <xdr:row>36</xdr:row>
      <xdr:rowOff>169391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160518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108619</xdr:rowOff>
    </xdr:from>
    <xdr:to>
      <xdr:col>41</xdr:col>
      <xdr:colOff>101600</xdr:colOff>
      <xdr:row>34</xdr:row>
      <xdr:rowOff>38769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29896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138296</xdr:rowOff>
    </xdr:from>
    <xdr:to>
      <xdr:col>36</xdr:col>
      <xdr:colOff>165100</xdr:colOff>
      <xdr:row>37</xdr:row>
      <xdr:rowOff>68446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59573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52359</xdr:rowOff>
    </xdr:from>
    <xdr:to>
      <xdr:col>55</xdr:col>
      <xdr:colOff>0</xdr:colOff>
      <xdr:row>59</xdr:row>
      <xdr:rowOff>61189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67909"/>
          <a:ext cx="8382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47848</xdr:rowOff>
    </xdr:from>
    <xdr:to>
      <xdr:col>50</xdr:col>
      <xdr:colOff>114300</xdr:colOff>
      <xdr:row>59</xdr:row>
      <xdr:rowOff>52359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63398"/>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47848</xdr:rowOff>
    </xdr:from>
    <xdr:to>
      <xdr:col>45</xdr:col>
      <xdr:colOff>177800</xdr:colOff>
      <xdr:row>59</xdr:row>
      <xdr:rowOff>65131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6339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164999</xdr:rowOff>
    </xdr:from>
    <xdr:to>
      <xdr:col>41</xdr:col>
      <xdr:colOff>50800</xdr:colOff>
      <xdr:row>59</xdr:row>
      <xdr:rowOff>65131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09099"/>
          <a:ext cx="889000" cy="7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28079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10389</xdr:rowOff>
    </xdr:from>
    <xdr:to>
      <xdr:col>55</xdr:col>
      <xdr:colOff>50800</xdr:colOff>
      <xdr:row>59</xdr:row>
      <xdr:rowOff>111989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96766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1559</xdr:rowOff>
    </xdr:from>
    <xdr:to>
      <xdr:col>50</xdr:col>
      <xdr:colOff>165100</xdr:colOff>
      <xdr:row>59</xdr:row>
      <xdr:rowOff>103159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1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94286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2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168498</xdr:rowOff>
    </xdr:from>
    <xdr:to>
      <xdr:col>46</xdr:col>
      <xdr:colOff>38100</xdr:colOff>
      <xdr:row>59</xdr:row>
      <xdr:rowOff>98648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89775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14331</xdr:rowOff>
    </xdr:from>
    <xdr:to>
      <xdr:col>41</xdr:col>
      <xdr:colOff>101600</xdr:colOff>
      <xdr:row>59</xdr:row>
      <xdr:rowOff>115931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107058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2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114199</xdr:rowOff>
    </xdr:from>
    <xdr:to>
      <xdr:col>36</xdr:col>
      <xdr:colOff>165100</xdr:colOff>
      <xdr:row>59</xdr:row>
      <xdr:rowOff>44349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81624</xdr:rowOff>
    </xdr:from>
    <xdr:to>
      <xdr:col>55</xdr:col>
      <xdr:colOff>0</xdr:colOff>
      <xdr:row>79</xdr:row>
      <xdr:rowOff>85728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26174"/>
          <a:ext cx="8382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85728</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630278"/>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42653</xdr:rowOff>
    </xdr:from>
    <xdr:to>
      <xdr:col>45</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87203"/>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154777</xdr:rowOff>
    </xdr:from>
    <xdr:to>
      <xdr:col>41</xdr:col>
      <xdr:colOff>50800</xdr:colOff>
      <xdr:row>79</xdr:row>
      <xdr:rowOff>42653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7877"/>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30824</xdr:rowOff>
    </xdr:from>
    <xdr:to>
      <xdr:col>55</xdr:col>
      <xdr:colOff>50800</xdr:colOff>
      <xdr:row>79</xdr:row>
      <xdr:rowOff>132424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117201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34928</xdr:rowOff>
    </xdr:from>
    <xdr:to>
      <xdr:col>50</xdr:col>
      <xdr:colOff>165100</xdr:colOff>
      <xdr:row>79</xdr:row>
      <xdr:rowOff>136528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127655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163303</xdr:rowOff>
    </xdr:from>
    <xdr:to>
      <xdr:col>41</xdr:col>
      <xdr:colOff>101600</xdr:colOff>
      <xdr:row>79</xdr:row>
      <xdr:rowOff>93453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84580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103977</xdr:rowOff>
    </xdr:from>
    <xdr:to>
      <xdr:col>36</xdr:col>
      <xdr:colOff>165100</xdr:colOff>
      <xdr:row>79</xdr:row>
      <xdr:rowOff>34127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80190</xdr:rowOff>
    </xdr:from>
    <xdr:to>
      <xdr:col>55</xdr:col>
      <xdr:colOff>0</xdr:colOff>
      <xdr:row>98</xdr:row>
      <xdr:rowOff>94588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82290"/>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68267</xdr:rowOff>
    </xdr:from>
    <xdr:to>
      <xdr:col>50</xdr:col>
      <xdr:colOff>114300</xdr:colOff>
      <xdr:row>98</xdr:row>
      <xdr:rowOff>80190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0367"/>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68267</xdr:rowOff>
    </xdr:from>
    <xdr:to>
      <xdr:col>45</xdr:col>
      <xdr:colOff>177800</xdr:colOff>
      <xdr:row>98</xdr:row>
      <xdr:rowOff>116283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0367"/>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108071</xdr:rowOff>
    </xdr:from>
    <xdr:to>
      <xdr:col>41</xdr:col>
      <xdr:colOff>50800</xdr:colOff>
      <xdr:row>98</xdr:row>
      <xdr:rowOff>116283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10171"/>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43788</xdr:rowOff>
    </xdr:from>
    <xdr:to>
      <xdr:col>55</xdr:col>
      <xdr:colOff>50800</xdr:colOff>
      <xdr:row>98</xdr:row>
      <xdr:rowOff>145388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130165</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6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29390</xdr:rowOff>
    </xdr:from>
    <xdr:to>
      <xdr:col>50</xdr:col>
      <xdr:colOff>165100</xdr:colOff>
      <xdr:row>98</xdr:row>
      <xdr:rowOff>130990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17467</xdr:rowOff>
    </xdr:from>
    <xdr:to>
      <xdr:col>46</xdr:col>
      <xdr:colOff>38100</xdr:colOff>
      <xdr:row>98</xdr:row>
      <xdr:rowOff>119067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65483</xdr:rowOff>
    </xdr:from>
    <xdr:to>
      <xdr:col>41</xdr:col>
      <xdr:colOff>101600</xdr:colOff>
      <xdr:row>98</xdr:row>
      <xdr:rowOff>167083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158210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57271</xdr:rowOff>
    </xdr:from>
    <xdr:to>
      <xdr:col>36</xdr:col>
      <xdr:colOff>165100</xdr:colOff>
      <xdr:row>98</xdr:row>
      <xdr:rowOff>158871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149998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133002</xdr:rowOff>
    </xdr:from>
    <xdr:to>
      <xdr:col>85</xdr:col>
      <xdr:colOff>127000</xdr:colOff>
      <xdr:row>38</xdr:row>
      <xdr:rowOff>139678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102"/>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90300</xdr:rowOff>
    </xdr:from>
    <xdr:to>
      <xdr:col>81</xdr:col>
      <xdr:colOff>50800</xdr:colOff>
      <xdr:row>38</xdr:row>
      <xdr:rowOff>133002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433950"/>
          <a:ext cx="889000" cy="2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90300</xdr:rowOff>
    </xdr:from>
    <xdr:to>
      <xdr:col>76</xdr:col>
      <xdr:colOff>114300</xdr:colOff>
      <xdr:row>38</xdr:row>
      <xdr:rowOff>14427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33950"/>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14427</xdr:rowOff>
    </xdr:from>
    <xdr:to>
      <xdr:col>71</xdr:col>
      <xdr:colOff>177800</xdr:colOff>
      <xdr:row>38</xdr:row>
      <xdr:rowOff>132385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2952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88878</xdr:rowOff>
    </xdr:from>
    <xdr:to>
      <xdr:col>85</xdr:col>
      <xdr:colOff>177800</xdr:colOff>
      <xdr:row>39</xdr:row>
      <xdr:rowOff>19028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3805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82202</xdr:rowOff>
    </xdr:from>
    <xdr:to>
      <xdr:col>81</xdr:col>
      <xdr:colOff>101600</xdr:colOff>
      <xdr:row>39</xdr:row>
      <xdr:rowOff>12352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3479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39500</xdr:rowOff>
    </xdr:from>
    <xdr:to>
      <xdr:col>76</xdr:col>
      <xdr:colOff>165100</xdr:colOff>
      <xdr:row>37</xdr:row>
      <xdr:rowOff>141100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1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135077</xdr:rowOff>
    </xdr:from>
    <xdr:to>
      <xdr:col>72</xdr:col>
      <xdr:colOff>38100</xdr:colOff>
      <xdr:row>38</xdr:row>
      <xdr:rowOff>65227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56354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81585</xdr:rowOff>
    </xdr:from>
    <xdr:to>
      <xdr:col>67</xdr:col>
      <xdr:colOff>101600</xdr:colOff>
      <xdr:row>39</xdr:row>
      <xdr:rowOff>11735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2862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117292</xdr:rowOff>
    </xdr:from>
    <xdr:to>
      <xdr:col>85</xdr:col>
      <xdr:colOff>127000</xdr:colOff>
      <xdr:row>76</xdr:row>
      <xdr:rowOff>127446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47492"/>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117292</xdr:rowOff>
    </xdr:from>
    <xdr:to>
      <xdr:col>81</xdr:col>
      <xdr:colOff>50800</xdr:colOff>
      <xdr:row>76</xdr:row>
      <xdr:rowOff>117584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47492"/>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116652</xdr:rowOff>
    </xdr:from>
    <xdr:to>
      <xdr:col>76</xdr:col>
      <xdr:colOff>114300</xdr:colOff>
      <xdr:row>76</xdr:row>
      <xdr:rowOff>117584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4685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96631</xdr:rowOff>
    </xdr:from>
    <xdr:to>
      <xdr:col>71</xdr:col>
      <xdr:colOff>177800</xdr:colOff>
      <xdr:row>76</xdr:row>
      <xdr:rowOff>116652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26831"/>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76646</xdr:rowOff>
    </xdr:from>
    <xdr:to>
      <xdr:col>85</xdr:col>
      <xdr:colOff>177800</xdr:colOff>
      <xdr:row>77</xdr:row>
      <xdr:rowOff>6796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55073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66492</xdr:rowOff>
    </xdr:from>
    <xdr:to>
      <xdr:col>81</xdr:col>
      <xdr:colOff>101600</xdr:colOff>
      <xdr:row>76</xdr:row>
      <xdr:rowOff>168092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159219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66784</xdr:rowOff>
    </xdr:from>
    <xdr:to>
      <xdr:col>76</xdr:col>
      <xdr:colOff>165100</xdr:colOff>
      <xdr:row>76</xdr:row>
      <xdr:rowOff>168384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65852</xdr:rowOff>
    </xdr:from>
    <xdr:to>
      <xdr:col>72</xdr:col>
      <xdr:colOff>38100</xdr:colOff>
      <xdr:row>76</xdr:row>
      <xdr:rowOff>167452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158579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45831</xdr:rowOff>
    </xdr:from>
    <xdr:to>
      <xdr:col>67</xdr:col>
      <xdr:colOff>101600</xdr:colOff>
      <xdr:row>76</xdr:row>
      <xdr:rowOff>147431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138558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93115</xdr:rowOff>
    </xdr:from>
    <xdr:to>
      <xdr:col>85</xdr:col>
      <xdr:colOff>127000</xdr:colOff>
      <xdr:row>97</xdr:row>
      <xdr:rowOff>132004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23765"/>
          <a:ext cx="8382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132004</xdr:rowOff>
    </xdr:from>
    <xdr:to>
      <xdr:col>81</xdr:col>
      <xdr:colOff>50800</xdr:colOff>
      <xdr:row>97</xdr:row>
      <xdr:rowOff>152650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62654"/>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152650</xdr:rowOff>
    </xdr:from>
    <xdr:to>
      <xdr:col>76</xdr:col>
      <xdr:colOff>114300</xdr:colOff>
      <xdr:row>98</xdr:row>
      <xdr:rowOff>62943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8330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62943</xdr:rowOff>
    </xdr:from>
    <xdr:to>
      <xdr:col>71</xdr:col>
      <xdr:colOff>177800</xdr:colOff>
      <xdr:row>98</xdr:row>
      <xdr:rowOff>126605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5043"/>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135884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42315</xdr:rowOff>
    </xdr:from>
    <xdr:to>
      <xdr:col>85</xdr:col>
      <xdr:colOff>177800</xdr:colOff>
      <xdr:row>97</xdr:row>
      <xdr:rowOff>143915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65192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81204</xdr:rowOff>
    </xdr:from>
    <xdr:to>
      <xdr:col>81</xdr:col>
      <xdr:colOff>101600</xdr:colOff>
      <xdr:row>98</xdr:row>
      <xdr:rowOff>11354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27881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101850</xdr:rowOff>
    </xdr:from>
    <xdr:to>
      <xdr:col>76</xdr:col>
      <xdr:colOff>165100</xdr:colOff>
      <xdr:row>98</xdr:row>
      <xdr:rowOff>32000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48527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12143</xdr:rowOff>
    </xdr:from>
    <xdr:to>
      <xdr:col>72</xdr:col>
      <xdr:colOff>38100</xdr:colOff>
      <xdr:row>98</xdr:row>
      <xdr:rowOff>113743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75805</xdr:rowOff>
    </xdr:from>
    <xdr:to>
      <xdr:col>67</xdr:col>
      <xdr:colOff>101600</xdr:colOff>
      <xdr:row>99</xdr:row>
      <xdr:rowOff>5955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168532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33401</xdr:rowOff>
    </xdr:from>
    <xdr:to>
      <xdr:col>116</xdr:col>
      <xdr:colOff>63500</xdr:colOff>
      <xdr:row>58</xdr:row>
      <xdr:rowOff>34925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7750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34925</xdr:rowOff>
    </xdr:from>
    <xdr:to>
      <xdr:col>111</xdr:col>
      <xdr:colOff>177800</xdr:colOff>
      <xdr:row>58</xdr:row>
      <xdr:rowOff>39039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7902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39039</xdr:rowOff>
    </xdr:from>
    <xdr:to>
      <xdr:col>107</xdr:col>
      <xdr:colOff>50800</xdr:colOff>
      <xdr:row>58</xdr:row>
      <xdr:rowOff>40716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8313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40716</xdr:rowOff>
    </xdr:from>
    <xdr:to>
      <xdr:col>102</xdr:col>
      <xdr:colOff>114300</xdr:colOff>
      <xdr:row>58</xdr:row>
      <xdr:rowOff>42811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848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154051</xdr:rowOff>
    </xdr:from>
    <xdr:to>
      <xdr:col>116</xdr:col>
      <xdr:colOff>114300</xdr:colOff>
      <xdr:row>58</xdr:row>
      <xdr:rowOff>84201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5478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7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155575</xdr:rowOff>
    </xdr:from>
    <xdr:to>
      <xdr:col>112</xdr:col>
      <xdr:colOff>38100</xdr:colOff>
      <xdr:row>58</xdr:row>
      <xdr:rowOff>85725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159689</xdr:rowOff>
    </xdr:from>
    <xdr:to>
      <xdr:col>107</xdr:col>
      <xdr:colOff>101600</xdr:colOff>
      <xdr:row>58</xdr:row>
      <xdr:rowOff>89839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106366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161366</xdr:rowOff>
    </xdr:from>
    <xdr:to>
      <xdr:col>102</xdr:col>
      <xdr:colOff>165100</xdr:colOff>
      <xdr:row>58</xdr:row>
      <xdr:rowOff>91516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82643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163461</xdr:rowOff>
    </xdr:from>
    <xdr:to>
      <xdr:col>98</xdr:col>
      <xdr:colOff>38100</xdr:colOff>
      <xdr:row>58</xdr:row>
      <xdr:rowOff>93611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84738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165281</xdr:rowOff>
    </xdr:from>
    <xdr:to>
      <xdr:col>116</xdr:col>
      <xdr:colOff>63500</xdr:colOff>
      <xdr:row>77</xdr:row>
      <xdr:rowOff>5882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95481"/>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5882</xdr:rowOff>
    </xdr:from>
    <xdr:to>
      <xdr:col>111</xdr:col>
      <xdr:colOff>177800</xdr:colOff>
      <xdr:row>77</xdr:row>
      <xdr:rowOff>10280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07532"/>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166556</xdr:rowOff>
    </xdr:from>
    <xdr:to>
      <xdr:col>107</xdr:col>
      <xdr:colOff>50800</xdr:colOff>
      <xdr:row>77</xdr:row>
      <xdr:rowOff>10280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96756"/>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58122</xdr:rowOff>
    </xdr:from>
    <xdr:to>
      <xdr:col>102</xdr:col>
      <xdr:colOff>114300</xdr:colOff>
      <xdr:row>76</xdr:row>
      <xdr:rowOff>166556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88322"/>
          <a:ext cx="8890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114481</xdr:rowOff>
    </xdr:from>
    <xdr:to>
      <xdr:col>116</xdr:col>
      <xdr:colOff>114300</xdr:colOff>
      <xdr:row>77</xdr:row>
      <xdr:rowOff>44631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92908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126532</xdr:rowOff>
    </xdr:from>
    <xdr:to>
      <xdr:col>112</xdr:col>
      <xdr:colOff>38100</xdr:colOff>
      <xdr:row>77</xdr:row>
      <xdr:rowOff>56682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130930</xdr:rowOff>
    </xdr:from>
    <xdr:to>
      <xdr:col>107</xdr:col>
      <xdr:colOff>101600</xdr:colOff>
      <xdr:row>77</xdr:row>
      <xdr:rowOff>61080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115756</xdr:rowOff>
    </xdr:from>
    <xdr:to>
      <xdr:col>102</xdr:col>
      <xdr:colOff>165100</xdr:colOff>
      <xdr:row>77</xdr:row>
      <xdr:rowOff>45906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37033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7322</xdr:rowOff>
    </xdr:from>
    <xdr:to>
      <xdr:col>98</xdr:col>
      <xdr:colOff>38100</xdr:colOff>
      <xdr:row>76</xdr:row>
      <xdr:rowOff>108922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100049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歳出総額は、住民一人当たり５０７千円となっている。主な構成項目である人件費は、住民一人当たり７７．７千円となっており、類似団体内平均値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１１１．０千円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３３．３千円下回っている。類似団体、全国及び山形県平均を大幅に下回る状態で推移している。これは、平成１８年度からの行財政改革の取組みにより、職員数の削減等（新規採用抑制）や給与独自削減が主な要因である。扶助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５６．１千円となっており、前年度より多少増加したが、全国及び山形県の平均を大幅に下回っている。これは町直営施設がないことなどが大きな要因と考えられる。公債費は、住民一人当たり４２．１千円となっており、平成３０年度までは山辺中学校改築事業による多額の起債発行などに伴う元金償還等により増額となっているが、以降は新規発行抑制効果等により下降傾向となっている。普通建設事業費は住民一人当たり１１．５千円と投資的経費の抑制により、類似団体と比較して一人当たりコストが大幅に低い状況となっている。物件費は、類似団体平均値を大きく下回るものの増加傾向にあり、補助費等は、コロナウイルス感染症が第５類に移行したことに伴い補助事業が縮小したため、令和５年度は令和４年度と比較して減少している。積立金は増加傾向にあり、類似団体、全国及び山形県平均と比較し、低水準で推移していたが、令和２年度から類似団体平均値を上回る結果となっている。今後も当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参照しながら、他の自治体の動向も踏まえ、人口減少や少子高齢化対策を始め、公共施設の老朽化対策など、後年度に向けた持続可能な自治体構築に向け、継続的なバランスのとれた財政運営可能な自治体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144843</xdr:rowOff>
    </xdr:from>
    <xdr:to>
      <xdr:col>24</xdr:col>
      <xdr:colOff>63500</xdr:colOff>
      <xdr:row>37</xdr:row>
      <xdr:rowOff>58166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043"/>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58166</xdr:rowOff>
    </xdr:from>
    <xdr:to>
      <xdr:col>19</xdr:col>
      <xdr:colOff>177800</xdr:colOff>
      <xdr:row>37</xdr:row>
      <xdr:rowOff>64834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181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64834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4760"/>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161036</xdr:rowOff>
    </xdr:from>
    <xdr:to>
      <xdr:col>10</xdr:col>
      <xdr:colOff>114300</xdr:colOff>
      <xdr:row>36</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32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94043</xdr:rowOff>
    </xdr:from>
    <xdr:to>
      <xdr:col>24</xdr:col>
      <xdr:colOff>114300</xdr:colOff>
      <xdr:row>37</xdr:row>
      <xdr:rowOff>24193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7366</xdr:rowOff>
    </xdr:from>
    <xdr:to>
      <xdr:col>20</xdr:col>
      <xdr:colOff>38100</xdr:colOff>
      <xdr:row>37</xdr:row>
      <xdr:rowOff>108966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14034</xdr:rowOff>
    </xdr:from>
    <xdr:to>
      <xdr:col>15</xdr:col>
      <xdr:colOff>101600</xdr:colOff>
      <xdr:row>37</xdr:row>
      <xdr:rowOff>115634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110236</xdr:rowOff>
    </xdr:from>
    <xdr:to>
      <xdr:col>6</xdr:col>
      <xdr:colOff>38100</xdr:colOff>
      <xdr:row>37</xdr:row>
      <xdr:rowOff>40386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31513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158811</xdr:rowOff>
    </xdr:from>
    <xdr:to>
      <xdr:col>24</xdr:col>
      <xdr:colOff>63500</xdr:colOff>
      <xdr:row>57</xdr:row>
      <xdr:rowOff>22293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0011"/>
          <a:ext cx="8382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22293</xdr:rowOff>
    </xdr:from>
    <xdr:to>
      <xdr:col>19</xdr:col>
      <xdr:colOff>177800</xdr:colOff>
      <xdr:row>57</xdr:row>
      <xdr:rowOff>71916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4943"/>
          <a:ext cx="8890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31296</xdr:rowOff>
    </xdr:from>
    <xdr:to>
      <xdr:col>15</xdr:col>
      <xdr:colOff>50800</xdr:colOff>
      <xdr:row>57</xdr:row>
      <xdr:rowOff>71916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32496"/>
          <a:ext cx="889000" cy="2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31296</xdr:rowOff>
    </xdr:from>
    <xdr:to>
      <xdr:col>10</xdr:col>
      <xdr:colOff>114300</xdr:colOff>
      <xdr:row>57</xdr:row>
      <xdr:rowOff>115829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32496"/>
          <a:ext cx="889000" cy="2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28399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124637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108011</xdr:rowOff>
    </xdr:from>
    <xdr:to>
      <xdr:col>24</xdr:col>
      <xdr:colOff>114300</xdr:colOff>
      <xdr:row>57</xdr:row>
      <xdr:rowOff>38161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142943</xdr:rowOff>
    </xdr:from>
    <xdr:to>
      <xdr:col>20</xdr:col>
      <xdr:colOff>38100</xdr:colOff>
      <xdr:row>57</xdr:row>
      <xdr:rowOff>73093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64220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3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21116</xdr:rowOff>
    </xdr:from>
    <xdr:to>
      <xdr:col>15</xdr:col>
      <xdr:colOff>101600</xdr:colOff>
      <xdr:row>57</xdr:row>
      <xdr:rowOff>122716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151946</xdr:rowOff>
    </xdr:from>
    <xdr:to>
      <xdr:col>10</xdr:col>
      <xdr:colOff>165100</xdr:colOff>
      <xdr:row>56</xdr:row>
      <xdr:rowOff>82096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73223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65029</xdr:rowOff>
    </xdr:from>
    <xdr:to>
      <xdr:col>6</xdr:col>
      <xdr:colOff>38100</xdr:colOff>
      <xdr:row>57</xdr:row>
      <xdr:rowOff>166629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157756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129897</xdr:rowOff>
    </xdr:from>
    <xdr:to>
      <xdr:col>24</xdr:col>
      <xdr:colOff>63500</xdr:colOff>
      <xdr:row>77</xdr:row>
      <xdr:rowOff>156113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31547"/>
          <a:ext cx="8382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116748</xdr:rowOff>
    </xdr:from>
    <xdr:to>
      <xdr:col>19</xdr:col>
      <xdr:colOff>177800</xdr:colOff>
      <xdr:row>77</xdr:row>
      <xdr:rowOff>156113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18398"/>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116748</xdr:rowOff>
    </xdr:from>
    <xdr:to>
      <xdr:col>15</xdr:col>
      <xdr:colOff>50800</xdr:colOff>
      <xdr:row>78</xdr:row>
      <xdr:rowOff>31668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8398"/>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23613</xdr:rowOff>
    </xdr:from>
    <xdr:to>
      <xdr:col>10</xdr:col>
      <xdr:colOff>114300</xdr:colOff>
      <xdr:row>78</xdr:row>
      <xdr:rowOff>31668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9671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141890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79097</xdr:rowOff>
    </xdr:from>
    <xdr:to>
      <xdr:col>24</xdr:col>
      <xdr:colOff>114300</xdr:colOff>
      <xdr:row>78</xdr:row>
      <xdr:rowOff>9247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165474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105313</xdr:rowOff>
    </xdr:from>
    <xdr:to>
      <xdr:col>20</xdr:col>
      <xdr:colOff>38100</xdr:colOff>
      <xdr:row>78</xdr:row>
      <xdr:rowOff>35463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65948</xdr:rowOff>
    </xdr:from>
    <xdr:to>
      <xdr:col>15</xdr:col>
      <xdr:colOff>101600</xdr:colOff>
      <xdr:row>77</xdr:row>
      <xdr:rowOff>167548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158675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152318</xdr:rowOff>
    </xdr:from>
    <xdr:to>
      <xdr:col>10</xdr:col>
      <xdr:colOff>165100</xdr:colOff>
      <xdr:row>78</xdr:row>
      <xdr:rowOff>82468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73595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144263</xdr:rowOff>
    </xdr:from>
    <xdr:to>
      <xdr:col>6</xdr:col>
      <xdr:colOff>38100</xdr:colOff>
      <xdr:row>78</xdr:row>
      <xdr:rowOff>74413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21710</xdr:rowOff>
    </xdr:from>
    <xdr:to>
      <xdr:col>24</xdr:col>
      <xdr:colOff>63500</xdr:colOff>
      <xdr:row>99</xdr:row>
      <xdr:rowOff>48902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95260"/>
          <a:ext cx="8382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21710</xdr:rowOff>
    </xdr:from>
    <xdr:to>
      <xdr:col>19</xdr:col>
      <xdr:colOff>177800</xdr:colOff>
      <xdr:row>99</xdr:row>
      <xdr:rowOff>29144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95260"/>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29144</xdr:rowOff>
    </xdr:from>
    <xdr:to>
      <xdr:col>15</xdr:col>
      <xdr:colOff>50800</xdr:colOff>
      <xdr:row>99</xdr:row>
      <xdr:rowOff>148779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700269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148779</xdr:rowOff>
    </xdr:from>
    <xdr:to>
      <xdr:col>10</xdr:col>
      <xdr:colOff>114300</xdr:colOff>
      <xdr:row>99</xdr:row>
      <xdr:rowOff>168384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122329"/>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169552</xdr:rowOff>
    </xdr:from>
    <xdr:to>
      <xdr:col>24</xdr:col>
      <xdr:colOff>114300</xdr:colOff>
      <xdr:row>99</xdr:row>
      <xdr:rowOff>99702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84479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142360</xdr:rowOff>
    </xdr:from>
    <xdr:to>
      <xdr:col>20</xdr:col>
      <xdr:colOff>38100</xdr:colOff>
      <xdr:row>99</xdr:row>
      <xdr:rowOff>72510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63637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149794</xdr:rowOff>
    </xdr:from>
    <xdr:to>
      <xdr:col>15</xdr:col>
      <xdr:colOff>101600</xdr:colOff>
      <xdr:row>99</xdr:row>
      <xdr:rowOff>79944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71071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97979</xdr:rowOff>
    </xdr:from>
    <xdr:to>
      <xdr:col>10</xdr:col>
      <xdr:colOff>165100</xdr:colOff>
      <xdr:row>100</xdr:row>
      <xdr:rowOff>28129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19256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1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117584</xdr:rowOff>
    </xdr:from>
    <xdr:to>
      <xdr:col>6</xdr:col>
      <xdr:colOff>38100</xdr:colOff>
      <xdr:row>100</xdr:row>
      <xdr:rowOff>47734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38861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149171</xdr:rowOff>
    </xdr:from>
    <xdr:to>
      <xdr:col>55</xdr:col>
      <xdr:colOff>0</xdr:colOff>
      <xdr:row>37</xdr:row>
      <xdr:rowOff>156355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2821"/>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156355</xdr:rowOff>
    </xdr:from>
    <xdr:to>
      <xdr:col>50</xdr:col>
      <xdr:colOff>114300</xdr:colOff>
      <xdr:row>38</xdr:row>
      <xdr:rowOff>1887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000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1887</xdr:rowOff>
    </xdr:from>
    <xdr:to>
      <xdr:col>45</xdr:col>
      <xdr:colOff>177800</xdr:colOff>
      <xdr:row>38</xdr:row>
      <xdr:rowOff>2213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169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143619</xdr:rowOff>
    </xdr:from>
    <xdr:to>
      <xdr:col>41</xdr:col>
      <xdr:colOff>50800</xdr:colOff>
      <xdr:row>38</xdr:row>
      <xdr:rowOff>2213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7269"/>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98371</xdr:rowOff>
    </xdr:from>
    <xdr:to>
      <xdr:col>55</xdr:col>
      <xdr:colOff>50800</xdr:colOff>
      <xdr:row>38</xdr:row>
      <xdr:rowOff>28521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121248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3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105555</xdr:rowOff>
    </xdr:from>
    <xdr:to>
      <xdr:col>50</xdr:col>
      <xdr:colOff>165100</xdr:colOff>
      <xdr:row>38</xdr:row>
      <xdr:rowOff>35705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52232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2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122537</xdr:rowOff>
    </xdr:from>
    <xdr:to>
      <xdr:col>46</xdr:col>
      <xdr:colOff>38100</xdr:colOff>
      <xdr:row>38</xdr:row>
      <xdr:rowOff>52687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69214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122863</xdr:rowOff>
    </xdr:from>
    <xdr:to>
      <xdr:col>41</xdr:col>
      <xdr:colOff>101600</xdr:colOff>
      <xdr:row>38</xdr:row>
      <xdr:rowOff>53014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69540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4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92819</xdr:rowOff>
    </xdr:from>
    <xdr:to>
      <xdr:col>36</xdr:col>
      <xdr:colOff>165100</xdr:colOff>
      <xdr:row>38</xdr:row>
      <xdr:rowOff>22969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39496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113998</xdr:rowOff>
    </xdr:from>
    <xdr:to>
      <xdr:col>55</xdr:col>
      <xdr:colOff>0</xdr:colOff>
      <xdr:row>58</xdr:row>
      <xdr:rowOff>114112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809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111346</xdr:rowOff>
    </xdr:from>
    <xdr:to>
      <xdr:col>50</xdr:col>
      <xdr:colOff>114300</xdr:colOff>
      <xdr:row>58</xdr:row>
      <xdr:rowOff>114112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55446"/>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111346</xdr:rowOff>
    </xdr:from>
    <xdr:to>
      <xdr:col>45</xdr:col>
      <xdr:colOff>177800</xdr:colOff>
      <xdr:row>58</xdr:row>
      <xdr:rowOff>117839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544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117839</xdr:rowOff>
    </xdr:from>
    <xdr:to>
      <xdr:col>41</xdr:col>
      <xdr:colOff>50800</xdr:colOff>
      <xdr:row>58</xdr:row>
      <xdr:rowOff>131592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1939"/>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63198</xdr:rowOff>
    </xdr:from>
    <xdr:to>
      <xdr:col>55</xdr:col>
      <xdr:colOff>50800</xdr:colOff>
      <xdr:row>58</xdr:row>
      <xdr:rowOff>164798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63312</xdr:rowOff>
    </xdr:from>
    <xdr:to>
      <xdr:col>50</xdr:col>
      <xdr:colOff>165100</xdr:colOff>
      <xdr:row>58</xdr:row>
      <xdr:rowOff>164912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156039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60546</xdr:rowOff>
    </xdr:from>
    <xdr:to>
      <xdr:col>46</xdr:col>
      <xdr:colOff>38100</xdr:colOff>
      <xdr:row>58</xdr:row>
      <xdr:rowOff>162146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67039</xdr:rowOff>
    </xdr:from>
    <xdr:to>
      <xdr:col>41</xdr:col>
      <xdr:colOff>101600</xdr:colOff>
      <xdr:row>58</xdr:row>
      <xdr:rowOff>168639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80792</xdr:rowOff>
    </xdr:from>
    <xdr:to>
      <xdr:col>36</xdr:col>
      <xdr:colOff>165100</xdr:colOff>
      <xdr:row>59</xdr:row>
      <xdr:rowOff>10942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109120</xdr:rowOff>
    </xdr:from>
    <xdr:to>
      <xdr:col>55</xdr:col>
      <xdr:colOff>0</xdr:colOff>
      <xdr:row>78</xdr:row>
      <xdr:rowOff>151512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82220"/>
          <a:ext cx="8382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109120</xdr:rowOff>
    </xdr:from>
    <xdr:to>
      <xdr:col>50</xdr:col>
      <xdr:colOff>114300</xdr:colOff>
      <xdr:row>78</xdr:row>
      <xdr:rowOff>130792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82220"/>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84189</xdr:rowOff>
    </xdr:from>
    <xdr:to>
      <xdr:col>45</xdr:col>
      <xdr:colOff>177800</xdr:colOff>
      <xdr:row>78</xdr:row>
      <xdr:rowOff>130792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7289"/>
          <a:ext cx="889000" cy="4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84189</xdr:rowOff>
    </xdr:from>
    <xdr:to>
      <xdr:col>41</xdr:col>
      <xdr:colOff>50800</xdr:colOff>
      <xdr:row>78</xdr:row>
      <xdr:rowOff>155313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7289"/>
          <a:ext cx="889000" cy="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100712</xdr:rowOff>
    </xdr:from>
    <xdr:to>
      <xdr:col>55</xdr:col>
      <xdr:colOff>50800</xdr:colOff>
      <xdr:row>79</xdr:row>
      <xdr:rowOff>30862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15639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58320</xdr:rowOff>
    </xdr:from>
    <xdr:to>
      <xdr:col>50</xdr:col>
      <xdr:colOff>165100</xdr:colOff>
      <xdr:row>78</xdr:row>
      <xdr:rowOff>159920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151047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79992</xdr:rowOff>
    </xdr:from>
    <xdr:to>
      <xdr:col>46</xdr:col>
      <xdr:colOff>38100</xdr:colOff>
      <xdr:row>79</xdr:row>
      <xdr:rowOff>10142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33389</xdr:rowOff>
    </xdr:from>
    <xdr:to>
      <xdr:col>41</xdr:col>
      <xdr:colOff>101600</xdr:colOff>
      <xdr:row>78</xdr:row>
      <xdr:rowOff>134989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104513</xdr:rowOff>
    </xdr:from>
    <xdr:to>
      <xdr:col>36</xdr:col>
      <xdr:colOff>165100</xdr:colOff>
      <xdr:row>79</xdr:row>
      <xdr:rowOff>34663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25790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146590</xdr:rowOff>
    </xdr:from>
    <xdr:to>
      <xdr:col>55</xdr:col>
      <xdr:colOff>0</xdr:colOff>
      <xdr:row>97</xdr:row>
      <xdr:rowOff>154239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7240"/>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123205</xdr:rowOff>
    </xdr:from>
    <xdr:to>
      <xdr:col>50</xdr:col>
      <xdr:colOff>114300</xdr:colOff>
      <xdr:row>97</xdr:row>
      <xdr:rowOff>154239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3855"/>
          <a:ext cx="889000" cy="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123205</xdr:rowOff>
    </xdr:from>
    <xdr:to>
      <xdr:col>45</xdr:col>
      <xdr:colOff>177800</xdr:colOff>
      <xdr:row>97</xdr:row>
      <xdr:rowOff>163361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3855"/>
          <a:ext cx="8890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163361</xdr:rowOff>
    </xdr:from>
    <xdr:to>
      <xdr:col>41</xdr:col>
      <xdr:colOff>50800</xdr:colOff>
      <xdr:row>98</xdr:row>
      <xdr:rowOff>6925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4011"/>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95790</xdr:rowOff>
    </xdr:from>
    <xdr:to>
      <xdr:col>55</xdr:col>
      <xdr:colOff>50800</xdr:colOff>
      <xdr:row>98</xdr:row>
      <xdr:rowOff>25940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103439</xdr:rowOff>
    </xdr:from>
    <xdr:to>
      <xdr:col>50</xdr:col>
      <xdr:colOff>165100</xdr:colOff>
      <xdr:row>98</xdr:row>
      <xdr:rowOff>33589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24716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72405</xdr:rowOff>
    </xdr:from>
    <xdr:to>
      <xdr:col>46</xdr:col>
      <xdr:colOff>38100</xdr:colOff>
      <xdr:row>98</xdr:row>
      <xdr:rowOff>2555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165132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112561</xdr:rowOff>
    </xdr:from>
    <xdr:to>
      <xdr:col>41</xdr:col>
      <xdr:colOff>101600</xdr:colOff>
      <xdr:row>98</xdr:row>
      <xdr:rowOff>42711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127575</xdr:rowOff>
    </xdr:from>
    <xdr:to>
      <xdr:col>36</xdr:col>
      <xdr:colOff>165100</xdr:colOff>
      <xdr:row>98</xdr:row>
      <xdr:rowOff>57725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48852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56883</xdr:rowOff>
    </xdr:from>
    <xdr:to>
      <xdr:col>85</xdr:col>
      <xdr:colOff>127000</xdr:colOff>
      <xdr:row>37</xdr:row>
      <xdr:rowOff>66459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0533"/>
          <a:ext cx="8382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66459</xdr:rowOff>
    </xdr:from>
    <xdr:to>
      <xdr:col>81</xdr:col>
      <xdr:colOff>50800</xdr:colOff>
      <xdr:row>37</xdr:row>
      <xdr:rowOff>108648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0109"/>
          <a:ext cx="8890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108648</xdr:rowOff>
    </xdr:from>
    <xdr:to>
      <xdr:col>76</xdr:col>
      <xdr:colOff>114300</xdr:colOff>
      <xdr:row>37</xdr:row>
      <xdr:rowOff>111442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5229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104191</xdr:rowOff>
    </xdr:from>
    <xdr:to>
      <xdr:col>71</xdr:col>
      <xdr:colOff>177800</xdr:colOff>
      <xdr:row>37</xdr:row>
      <xdr:rowOff>111442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784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6083</xdr:rowOff>
    </xdr:from>
    <xdr:to>
      <xdr:col>85</xdr:col>
      <xdr:colOff>177800</xdr:colOff>
      <xdr:row>37</xdr:row>
      <xdr:rowOff>107683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15659</xdr:rowOff>
    </xdr:from>
    <xdr:to>
      <xdr:col>81</xdr:col>
      <xdr:colOff>101600</xdr:colOff>
      <xdr:row>37</xdr:row>
      <xdr:rowOff>117259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57848</xdr:rowOff>
    </xdr:from>
    <xdr:to>
      <xdr:col>76</xdr:col>
      <xdr:colOff>165100</xdr:colOff>
      <xdr:row>37</xdr:row>
      <xdr:rowOff>159448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60642</xdr:rowOff>
    </xdr:from>
    <xdr:to>
      <xdr:col>72</xdr:col>
      <xdr:colOff>38100</xdr:colOff>
      <xdr:row>37</xdr:row>
      <xdr:rowOff>162243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4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153370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53391</xdr:rowOff>
    </xdr:from>
    <xdr:to>
      <xdr:col>67</xdr:col>
      <xdr:colOff>101600</xdr:colOff>
      <xdr:row>37</xdr:row>
      <xdr:rowOff>154991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146118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78533</xdr:rowOff>
    </xdr:from>
    <xdr:to>
      <xdr:col>85</xdr:col>
      <xdr:colOff>127000</xdr:colOff>
      <xdr:row>58</xdr:row>
      <xdr:rowOff>106899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2633"/>
          <a:ext cx="8382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106899</xdr:rowOff>
    </xdr:from>
    <xdr:to>
      <xdr:col>81</xdr:col>
      <xdr:colOff>50800</xdr:colOff>
      <xdr:row>58</xdr:row>
      <xdr:rowOff>108891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099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108891</xdr:rowOff>
    </xdr:from>
    <xdr:to>
      <xdr:col>76</xdr:col>
      <xdr:colOff>114300</xdr:colOff>
      <xdr:row>58</xdr:row>
      <xdr:rowOff>151110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52991"/>
          <a:ext cx="889000" cy="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131810</xdr:rowOff>
    </xdr:from>
    <xdr:to>
      <xdr:col>71</xdr:col>
      <xdr:colOff>177800</xdr:colOff>
      <xdr:row>58</xdr:row>
      <xdr:rowOff>151110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75910"/>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27733</xdr:rowOff>
    </xdr:from>
    <xdr:to>
      <xdr:col>85</xdr:col>
      <xdr:colOff>177800</xdr:colOff>
      <xdr:row>58</xdr:row>
      <xdr:rowOff>129333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114110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56099</xdr:rowOff>
    </xdr:from>
    <xdr:to>
      <xdr:col>81</xdr:col>
      <xdr:colOff>101600</xdr:colOff>
      <xdr:row>58</xdr:row>
      <xdr:rowOff>157699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148826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58091</xdr:rowOff>
    </xdr:from>
    <xdr:to>
      <xdr:col>76</xdr:col>
      <xdr:colOff>165100</xdr:colOff>
      <xdr:row>58</xdr:row>
      <xdr:rowOff>159691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150818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100310</xdr:rowOff>
    </xdr:from>
    <xdr:to>
      <xdr:col>72</xdr:col>
      <xdr:colOff>38100</xdr:colOff>
      <xdr:row>59</xdr:row>
      <xdr:rowOff>30460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21587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81010</xdr:rowOff>
    </xdr:from>
    <xdr:to>
      <xdr:col>67</xdr:col>
      <xdr:colOff>101600</xdr:colOff>
      <xdr:row>59</xdr:row>
      <xdr:rowOff>11160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133003</xdr:rowOff>
    </xdr:from>
    <xdr:to>
      <xdr:col>85</xdr:col>
      <xdr:colOff>127000</xdr:colOff>
      <xdr:row>78</xdr:row>
      <xdr:rowOff>139677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103"/>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90300</xdr:rowOff>
    </xdr:from>
    <xdr:to>
      <xdr:col>81</xdr:col>
      <xdr:colOff>50800</xdr:colOff>
      <xdr:row>78</xdr:row>
      <xdr:rowOff>133003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91950"/>
          <a:ext cx="889000" cy="2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90300</xdr:rowOff>
    </xdr:from>
    <xdr:to>
      <xdr:col>76</xdr:col>
      <xdr:colOff>114300</xdr:colOff>
      <xdr:row>78</xdr:row>
      <xdr:rowOff>14427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91950"/>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14427</xdr:rowOff>
    </xdr:from>
    <xdr:to>
      <xdr:col>71</xdr:col>
      <xdr:colOff>177800</xdr:colOff>
      <xdr:row>78</xdr:row>
      <xdr:rowOff>132384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7527"/>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88877</xdr:rowOff>
    </xdr:from>
    <xdr:to>
      <xdr:col>85</xdr:col>
      <xdr:colOff>177800</xdr:colOff>
      <xdr:row>79</xdr:row>
      <xdr:rowOff>19027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3804</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82203</xdr:rowOff>
    </xdr:from>
    <xdr:to>
      <xdr:col>81</xdr:col>
      <xdr:colOff>101600</xdr:colOff>
      <xdr:row>79</xdr:row>
      <xdr:rowOff>12353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3480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39500</xdr:rowOff>
    </xdr:from>
    <xdr:to>
      <xdr:col>76</xdr:col>
      <xdr:colOff>165100</xdr:colOff>
      <xdr:row>77</xdr:row>
      <xdr:rowOff>141100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157627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135077</xdr:rowOff>
    </xdr:from>
    <xdr:to>
      <xdr:col>72</xdr:col>
      <xdr:colOff>38100</xdr:colOff>
      <xdr:row>78</xdr:row>
      <xdr:rowOff>65227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56354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81584</xdr:rowOff>
    </xdr:from>
    <xdr:to>
      <xdr:col>67</xdr:col>
      <xdr:colOff>101600</xdr:colOff>
      <xdr:row>79</xdr:row>
      <xdr:rowOff>11734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2861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117292</xdr:rowOff>
    </xdr:from>
    <xdr:to>
      <xdr:col>85</xdr:col>
      <xdr:colOff>127000</xdr:colOff>
      <xdr:row>96</xdr:row>
      <xdr:rowOff>127446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6492"/>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117292</xdr:rowOff>
    </xdr:from>
    <xdr:to>
      <xdr:col>81</xdr:col>
      <xdr:colOff>50800</xdr:colOff>
      <xdr:row>96</xdr:row>
      <xdr:rowOff>117584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6492"/>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116652</xdr:rowOff>
    </xdr:from>
    <xdr:to>
      <xdr:col>76</xdr:col>
      <xdr:colOff>114300</xdr:colOff>
      <xdr:row>96</xdr:row>
      <xdr:rowOff>117584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585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96631</xdr:rowOff>
    </xdr:from>
    <xdr:to>
      <xdr:col>71</xdr:col>
      <xdr:colOff>177800</xdr:colOff>
      <xdr:row>96</xdr:row>
      <xdr:rowOff>116652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55831"/>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76646</xdr:rowOff>
    </xdr:from>
    <xdr:to>
      <xdr:col>85</xdr:col>
      <xdr:colOff>177800</xdr:colOff>
      <xdr:row>97</xdr:row>
      <xdr:rowOff>6796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66492</xdr:rowOff>
    </xdr:from>
    <xdr:to>
      <xdr:col>81</xdr:col>
      <xdr:colOff>101600</xdr:colOff>
      <xdr:row>96</xdr:row>
      <xdr:rowOff>168092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159219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66784</xdr:rowOff>
    </xdr:from>
    <xdr:to>
      <xdr:col>76</xdr:col>
      <xdr:colOff>165100</xdr:colOff>
      <xdr:row>96</xdr:row>
      <xdr:rowOff>168384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65852</xdr:rowOff>
    </xdr:from>
    <xdr:to>
      <xdr:col>72</xdr:col>
      <xdr:colOff>38100</xdr:colOff>
      <xdr:row>96</xdr:row>
      <xdr:rowOff>167452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45831</xdr:rowOff>
    </xdr:from>
    <xdr:to>
      <xdr:col>67</xdr:col>
      <xdr:colOff>101600</xdr:colOff>
      <xdr:row>96</xdr:row>
      <xdr:rowOff>147431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138558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２年度に特別定額給付金などにより大きく上昇したが、例年と比較すると増加傾向にある。令和３年度以降も令和元年を起点として緩やかな増加傾向にある。民生費は令和３年度に子育て世帯特別給付金により上昇したが、横ばい傾向にあり、類似団体、全国平均及び山形県平均より一貫して低くなっている。これは、町直営施設がないことなどが主な要因となっているが、毎年度の実績に加え、今後も増加傾向が見込まれることから、民生費のさらなる歳出等が危惧される。消防費は、住民一人当たり２６．０千円と上昇傾向にある。近年の異常気象により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２．１千円となっており、平成３０年度までは山辺中学校改築事業による多額の起債発行などに伴う元利償還等により、増加傾向が続いていたものの、令和元年度には減少に転じている。総じて、類似団体内平均値を下回る状況が続いているものの、後年度に向けた持続可能な自治体構築に向け、継続的なバランスのとれた財政運営可能な自治体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については、事業実施に伴う取崩しにより減少していたが、平成３０年度において、土地開発公社の解散に伴う清算金、ふるさと応援寄付金の増加及び事業精査などにより、実質単年度収支がプラスになると同時に、基金残高も増額となっている。令和元年度において、実質単年度収支がマイナスとはなっているものの、令和２年度以降は、事業改善効果等により、実質単年度収支もプラスとなっている。令和５年度においては、前年度と比較して減少となり、令和元年度に次ぐ低い数値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９年度には４．５３％に低下し、平成３０年度においては４．００％を切る３．７７％と低下に歯止めが係らない状態が続いてい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令和元年度にはこれまでの事業精査、給与の独自削減並びに地方債発行の抑制等の様々な施策の効果により、５．３１％と数値が上昇し、令和２年度においても４．４９％、令和３年度は５．５２％、令和４年度は８．７９％、令和５年度は少し下がって６．０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特別会計については、年度毎に多少の増減はあるもの、一般会計からの繰入金が増加傾向で高い水準にある。令和２年度から法適化となった公営企業（公共下水道事業、簡易水道等事業）の独立採算制の原則、保険料や使用料金等の定期的な見直しによる料金体制の適正化を図り、一般会計の負担軽減に努める必要がある。また、令和元年度にその他会計において生じた赤字については令和２年度において解消され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元利償還金については、平成２５年度以降の山辺中学校改築事業等の借入れに伴う元利償還により増加していたが、新規借入抑制による効果により令和元年度から減少に転じている。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また、公営企業債の元利償還金に対する繰入金については、公共下水道事業会計等に係るもので、増加傾向で推移していたが、令和３年度以降は年度によって増減している状況である。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一部事務組合の地方債の元利償還金に対する負担金等については、新たに建設した施設の起債の償還開始により増加傾向にある。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現時点では、新規の大規模事業の計画はなく、公債費は令和５年度をピークとして減少し、今後は既往差債の償還にあわせて実質公債費比率も低くなる見込みである。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満期一括償還地方債の借入に係る積立てはない。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地方債の現在高は、山辺中学校改築事業などに伴う借入等により大幅な増額となっていたが、以降の借入抑制により減少傾向となっている。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公営企業債等繰入見込額は、公共下水道事業会計における地方債の元利償還金に対やる使用料の充当割合が高くなってきていることなどにより減少傾向となっている。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組合等負担等見込額は、減少傾向であり、退職手当負担見込額は、年度により増減状況にある。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充当可能基金は、前述の大規模事業における取崩しのために減額となり、それ以降は同程度の金額で推移していたが、清算金、寄附金の増及び事業精査の効果により、平成３０年度以降、充当可能基金が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結果、将来負担比率の分子がマイナス１，６５６百万円と前年度に引き続き大幅な減となっている。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辺町温泉基金の取り崩しにより減少した基金はあるものの、歳入歳出調整による財政調整基金及び山辺町公共施設等再生整備基金は、事業精査等により増額となっている。また、小学校の建て替え時期をまもなく迎えることもあり、新たに山辺町学校施設整備基金を創設し積立を開始している。基金全体としては、総じて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の自治体と比較し、依然として基金残高が低い状況が続いており、今後も、厳しい財政状況が続くことや各公共施設等の老朽化への対応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の公共施設等の改築・改修・その他整備等に備え、令和元年度に創設した公共施設等再生整備基金は、毎年度３０百万円以上の積立てを条件付けている基金であるが、新型コロナウイルス感染症などにより、通常の事業が実施できなかったこともあり、令和２年度は、対前年比４６２百万円増と基金に多くの積立をすることでてている。統廃合により廃校となって４つの小中学校の解体又は再利用にかかる費用、町民総合体育館の改修、公民館等の改修などがま目前に迫っており、この基金を活用し整備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また、学校施設整備基金を新たに創設し、５年後及び７年後に耐用年数を迎える２つの小学校の改築に向けて積立を行っている。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ふるさとづくり基金については、文化会館建設に向け平成初期に設立されたが、その後の当町を取り巻く環境、必要性及び財政状況の変化に伴い、事業実施には至っていない。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応援寄附金に基づき設立されているが、町単独事業、地場産品による返礼品及び業務委託への支出等に活用されている。その他の基金についても、各基金の目的に沿い各事業の事業実施に常時適切な活用が図られ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辺温泉基金が減少傾向で推移しているものの、その他特定目的基金全体としては増額傾向となっている。これは、後年度の公共施設等の改築、改修その他整備等に備え、公共施設等再生整備基金、学校施設整備基金を設けたことによるところが大きく、事業精査等により、令和５年度はそれぞれ２９百万円、２５０百万円を積み立てることが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ふるさと応援基金は、寄附金の増により、４０３百万円を積み立てることができている。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学校施設整備基金については、今後１０年以内に小学校の改築を行う予定であるため、１０億円以上の積立を予定している。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の老朽化により施設の更新等が見込まれることから、これまで以上に各基金の設立目的に沿った適切な管理・活用を図るとともに、必要に応じた新たな基金の設立及び廃止等を検討するなど、今後も基金の有効活用を検討し、計画的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２年度の７６２百万円をピークに、以降平成２６年度まで山辺中学校改築事業を始めとした大規模事業への充当並びに歳入歳出の調整に伴い減少傾向にて推移していた。平成２７年度及び平成２８年度に歳出抑制効果により積み立てを実施することができたものの、再び平成２９年度には歳入不足への対応により９０百万円の取り崩しを実施しており、平成２６年度と同程度の４１３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平成３０年度には土地開発公社の解散に伴う清算金、ふるさと応援寄附金の増、加えて事業精査並びに職員給与独自削減の効果により、２００百万円以上の積み立てを実施することができており、令和元年度では若干の取崩しにより、減額となったものの令和２年度では再び積立てができ、令和３年度以降さらに上積みとなり、１，１４１百万円の残高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年度間の財源の不均衡の調整や繰替運用などに活用を図っているものの、歳出増及び歳入減に伴う財源補てんへの対応のほか、老朽化した施設等の修繕など突発的な支出も想定されるため、今後も継続的にこれまで以上の歳入歳出の精査により、継続的な一定額の確保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かった。令和３年度の普通交付税の再算定により、臨時財政対策債償還基金費が交付されたため、５０百万円の積立を行っている。また、令和５年度においても、普通交付税の再算定により、臨時財政対策債償還基金費分を１６百万円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また、現在、当初予算時では取り崩しによる歳入予算計上はしていない状況である。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各年度の予算編成にあたり、適宜、歳入歳出の動向並びに公債費を踏まえた柔軟な活用や積立を図る。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7125299</v>
      </c>
      <c r="BO4" s="436"/>
      <c r="BP4" s="436"/>
      <c r="BQ4" s="436"/>
      <c r="BR4" s="436"/>
      <c r="BS4" s="436"/>
      <c r="BT4" s="436"/>
      <c r="BU4" s="437"/>
      <c r="BV4" s="435">
        <v>6978757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v>
      </c>
      <c r="CU4" s="576"/>
      <c r="CV4" s="576"/>
      <c r="CW4" s="576"/>
      <c r="CX4" s="576"/>
      <c r="CY4" s="576"/>
      <c r="CZ4" s="576"/>
      <c r="DA4" s="577"/>
      <c r="DB4" s="575">
        <v>8.8000000000000007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6888885</v>
      </c>
      <c r="BO5" s="407"/>
      <c r="BP5" s="407"/>
      <c r="BQ5" s="407"/>
      <c r="BR5" s="407"/>
      <c r="BS5" s="407"/>
      <c r="BT5" s="407"/>
      <c r="BU5" s="408"/>
      <c r="BV5" s="406">
        <v>6639624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89.2</v>
      </c>
      <c r="CU5" s="404"/>
      <c r="CV5" s="404"/>
      <c r="CW5" s="404"/>
      <c r="CX5" s="404"/>
      <c r="CY5" s="404"/>
      <c r="CZ5" s="404"/>
      <c r="DA5" s="405"/>
      <c r="DB5" s="403">
        <v>85.7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236414</v>
      </c>
      <c r="BO6" s="407"/>
      <c r="BP6" s="407"/>
      <c r="BQ6" s="407"/>
      <c r="BR6" s="407"/>
      <c r="BS6" s="407"/>
      <c r="BT6" s="407"/>
      <c r="BU6" s="408"/>
      <c r="BV6" s="406">
        <v>339133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86.8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3107</v>
      </c>
      <c r="BO7" s="407"/>
      <c r="BP7" s="407"/>
      <c r="BQ7" s="407"/>
      <c r="BR7" s="407"/>
      <c r="BS7" s="407"/>
      <c r="BT7" s="407"/>
      <c r="BU7" s="408"/>
      <c r="BV7" s="406">
        <v>440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3877696</v>
      </c>
      <c r="CU7" s="407"/>
      <c r="CV7" s="407"/>
      <c r="CW7" s="407"/>
      <c r="CX7" s="407"/>
      <c r="CY7" s="407"/>
      <c r="CZ7" s="407"/>
      <c r="DA7" s="408"/>
      <c r="DB7" s="406">
        <v>3852460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233307</v>
      </c>
      <c r="BO8" s="407"/>
      <c r="BP8" s="407"/>
      <c r="BQ8" s="407"/>
      <c r="BR8" s="407"/>
      <c r="BS8" s="407"/>
      <c r="BT8" s="407"/>
      <c r="BU8" s="408"/>
      <c r="BV8" s="406">
        <v>338693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0.37</v>
      </c>
      <c r="CU8" s="510"/>
      <c r="CV8" s="510"/>
      <c r="CW8" s="510"/>
      <c r="CX8" s="510"/>
      <c r="CY8" s="510"/>
      <c r="CZ8" s="510"/>
      <c r="DA8" s="511"/>
      <c r="DB8" s="509">
        <v>0.38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13725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-105386</v>
      </c>
      <c r="BO9" s="407"/>
      <c r="BP9" s="407"/>
      <c r="BQ9" s="407"/>
      <c r="BR9" s="407"/>
      <c r="BS9" s="407"/>
      <c r="BT9" s="407"/>
      <c r="BU9" s="408"/>
      <c r="BV9" s="406">
        <v>118702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12.3</v>
      </c>
      <c r="CU9" s="404"/>
      <c r="CV9" s="404"/>
      <c r="CW9" s="404"/>
      <c r="CX9" s="404"/>
      <c r="CY9" s="404"/>
      <c r="CZ9" s="404"/>
      <c r="DA9" s="405"/>
      <c r="DB9" s="403">
        <v>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14369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170016</v>
      </c>
      <c r="BO10" s="407"/>
      <c r="BP10" s="407"/>
      <c r="BQ10" s="407"/>
      <c r="BR10" s="407"/>
      <c r="BS10" s="407"/>
      <c r="BT10" s="407"/>
      <c r="BU10" s="408"/>
      <c r="BV10" s="406">
        <v>170043</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13570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13507</v>
      </c>
      <c r="S13" s="494"/>
      <c r="T13" s="494"/>
      <c r="U13" s="494"/>
      <c r="V13" s="495"/>
      <c r="W13" s="496" t="s">
        <v>131</v>
      </c>
      <c r="X13" s="392"/>
      <c r="Y13" s="392"/>
      <c r="Z13" s="392"/>
      <c r="AA13" s="392"/>
      <c r="AB13" s="393"/>
      <c r="AC13" s="359">
        <v>393</v>
      </c>
      <c r="AD13" s="360"/>
      <c r="AE13" s="360"/>
      <c r="AF13" s="360"/>
      <c r="AG13" s="361"/>
      <c r="AH13" s="359">
        <v>435</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64630</v>
      </c>
      <c r="BO13" s="407"/>
      <c r="BP13" s="407"/>
      <c r="BQ13" s="407"/>
      <c r="BR13" s="407"/>
      <c r="BS13" s="407"/>
      <c r="BT13" s="407"/>
      <c r="BU13" s="408"/>
      <c r="BV13" s="406">
        <v>288745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10.1</v>
      </c>
      <c r="CU13" s="404"/>
      <c r="CV13" s="404"/>
      <c r="CW13" s="404"/>
      <c r="CX13" s="404"/>
      <c r="CY13" s="404"/>
      <c r="CZ13" s="404"/>
      <c r="DA13" s="405"/>
      <c r="DB13" s="403">
        <v>10.3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13685</v>
      </c>
      <c r="S14" s="494"/>
      <c r="T14" s="494"/>
      <c r="U14" s="494"/>
      <c r="V14" s="495"/>
      <c r="W14" s="497"/>
      <c r="X14" s="395"/>
      <c r="Y14" s="395"/>
      <c r="Z14" s="395"/>
      <c r="AA14" s="395"/>
      <c r="AB14" s="396"/>
      <c r="AC14" s="486">
        <v>5.8</v>
      </c>
      <c r="AD14" s="487"/>
      <c r="AE14" s="487"/>
      <c r="AF14" s="487"/>
      <c r="AG14" s="488"/>
      <c r="AH14" s="486">
        <v>6.3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13637</v>
      </c>
      <c r="S15" s="494"/>
      <c r="T15" s="494"/>
      <c r="U15" s="494"/>
      <c r="V15" s="495"/>
      <c r="W15" s="496" t="s">
        <v>137</v>
      </c>
      <c r="X15" s="392"/>
      <c r="Y15" s="392"/>
      <c r="Z15" s="392"/>
      <c r="AA15" s="392"/>
      <c r="AB15" s="393"/>
      <c r="AC15" s="359">
        <v>2036</v>
      </c>
      <c r="AD15" s="360"/>
      <c r="AE15" s="360"/>
      <c r="AF15" s="360"/>
      <c r="AG15" s="361"/>
      <c r="AH15" s="359">
        <v>2202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1350633</v>
      </c>
      <c r="BO15" s="436"/>
      <c r="BP15" s="436"/>
      <c r="BQ15" s="436"/>
      <c r="BR15" s="436"/>
      <c r="BS15" s="436"/>
      <c r="BT15" s="436"/>
      <c r="BU15" s="437"/>
      <c r="BV15" s="435">
        <v>1316430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30.2</v>
      </c>
      <c r="AD16" s="487"/>
      <c r="AE16" s="487"/>
      <c r="AF16" s="487"/>
      <c r="AG16" s="488"/>
      <c r="AH16" s="486">
        <v>32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3547164</v>
      </c>
      <c r="BO16" s="407"/>
      <c r="BP16" s="407"/>
      <c r="BQ16" s="407"/>
      <c r="BR16" s="407"/>
      <c r="BS16" s="407"/>
      <c r="BT16" s="407"/>
      <c r="BU16" s="408"/>
      <c r="BV16" s="406">
        <v>3493958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4317</v>
      </c>
      <c r="AD17" s="360"/>
      <c r="AE17" s="360"/>
      <c r="AF17" s="360"/>
      <c r="AG17" s="361"/>
      <c r="AH17" s="359">
        <v>4240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1662425</v>
      </c>
      <c r="BO17" s="407"/>
      <c r="BP17" s="407"/>
      <c r="BQ17" s="407"/>
      <c r="BR17" s="407"/>
      <c r="BS17" s="407"/>
      <c r="BT17" s="407"/>
      <c r="BU17" s="408"/>
      <c r="BV17" s="406">
        <v>1626400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61.45</v>
      </c>
      <c r="M18" s="459"/>
      <c r="N18" s="459"/>
      <c r="O18" s="459"/>
      <c r="P18" s="459"/>
      <c r="Q18" s="459"/>
      <c r="R18" s="460"/>
      <c r="S18" s="460"/>
      <c r="T18" s="460"/>
      <c r="U18" s="460"/>
      <c r="V18" s="461"/>
      <c r="W18" s="477"/>
      <c r="X18" s="478"/>
      <c r="Y18" s="478"/>
      <c r="Z18" s="478"/>
      <c r="AA18" s="478"/>
      <c r="AB18" s="502"/>
      <c r="AC18" s="376">
        <v>64</v>
      </c>
      <c r="AD18" s="377"/>
      <c r="AE18" s="377"/>
      <c r="AF18" s="377"/>
      <c r="AG18" s="462"/>
      <c r="AH18" s="376">
        <v>61.7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3488452</v>
      </c>
      <c r="BO18" s="407"/>
      <c r="BP18" s="407"/>
      <c r="BQ18" s="407"/>
      <c r="BR18" s="407"/>
      <c r="BS18" s="407"/>
      <c r="BT18" s="407"/>
      <c r="BU18" s="408"/>
      <c r="BV18" s="406">
        <v>3354563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223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4649280</v>
      </c>
      <c r="BO19" s="407"/>
      <c r="BP19" s="407"/>
      <c r="BQ19" s="407"/>
      <c r="BR19" s="407"/>
      <c r="BS19" s="407"/>
      <c r="BT19" s="407"/>
      <c r="BU19" s="408"/>
      <c r="BV19" s="406">
        <v>4584820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4551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4255978</v>
      </c>
      <c r="BO22" s="436"/>
      <c r="BP22" s="436"/>
      <c r="BQ22" s="436"/>
      <c r="BR22" s="436"/>
      <c r="BS22" s="436"/>
      <c r="BT22" s="436"/>
      <c r="BU22" s="437"/>
      <c r="BV22" s="435">
        <v>4658256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2042137</v>
      </c>
      <c r="BO23" s="407"/>
      <c r="BP23" s="407"/>
      <c r="BQ23" s="407"/>
      <c r="BR23" s="407"/>
      <c r="BS23" s="407"/>
      <c r="BT23" s="407"/>
      <c r="BU23" s="408"/>
      <c r="BV23" s="406">
        <v>2182073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8200</v>
      </c>
      <c r="R24" s="360"/>
      <c r="S24" s="360"/>
      <c r="T24" s="360"/>
      <c r="U24" s="360"/>
      <c r="V24" s="361"/>
      <c r="W24" s="449"/>
      <c r="X24" s="386"/>
      <c r="Y24" s="387"/>
      <c r="Z24" s="362" t="s">
        <v>162</v>
      </c>
      <c r="AA24" s="363"/>
      <c r="AB24" s="363"/>
      <c r="AC24" s="363"/>
      <c r="AD24" s="363"/>
      <c r="AE24" s="363"/>
      <c r="AF24" s="363"/>
      <c r="AG24" s="364"/>
      <c r="AH24" s="359">
        <v>106</v>
      </c>
      <c r="AI24" s="360"/>
      <c r="AJ24" s="360"/>
      <c r="AK24" s="360"/>
      <c r="AL24" s="361"/>
      <c r="AM24" s="359">
        <v>329766</v>
      </c>
      <c r="AN24" s="360"/>
      <c r="AO24" s="360"/>
      <c r="AP24" s="360"/>
      <c r="AQ24" s="360"/>
      <c r="AR24" s="361"/>
      <c r="AS24" s="359">
        <v>3111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2160801</v>
      </c>
      <c r="BO24" s="407"/>
      <c r="BP24" s="407"/>
      <c r="BQ24" s="407"/>
      <c r="BR24" s="407"/>
      <c r="BS24" s="407"/>
      <c r="BT24" s="407"/>
      <c r="BU24" s="408"/>
      <c r="BV24" s="406">
        <v>2342925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6350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340673</v>
      </c>
      <c r="BO25" s="436"/>
      <c r="BP25" s="436"/>
      <c r="BQ25" s="436"/>
      <c r="BR25" s="436"/>
      <c r="BS25" s="436"/>
      <c r="BT25" s="436"/>
      <c r="BU25" s="437"/>
      <c r="BV25" s="435">
        <v>516266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5850</v>
      </c>
      <c r="R26" s="360"/>
      <c r="S26" s="360"/>
      <c r="T26" s="360"/>
      <c r="U26" s="360"/>
      <c r="V26" s="361"/>
      <c r="W26" s="449"/>
      <c r="X26" s="386"/>
      <c r="Y26" s="387"/>
      <c r="Z26" s="362" t="s">
        <v>168</v>
      </c>
      <c r="AA26" s="417"/>
      <c r="AB26" s="417"/>
      <c r="AC26" s="417"/>
      <c r="AD26" s="417"/>
      <c r="AE26" s="417"/>
      <c r="AF26" s="417"/>
      <c r="AG26" s="418"/>
      <c r="AH26" s="359">
        <v>9</v>
      </c>
      <c r="AI26" s="360"/>
      <c r="AJ26" s="360"/>
      <c r="AK26" s="360"/>
      <c r="AL26" s="361"/>
      <c r="AM26" s="359">
        <v>33345</v>
      </c>
      <c r="AN26" s="360"/>
      <c r="AO26" s="360"/>
      <c r="AP26" s="360"/>
      <c r="AQ26" s="360"/>
      <c r="AR26" s="361"/>
      <c r="AS26" s="359">
        <v>3705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3100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18204</v>
      </c>
      <c r="BO27" s="441"/>
      <c r="BP27" s="441"/>
      <c r="BQ27" s="441"/>
      <c r="BR27" s="441"/>
      <c r="BS27" s="441"/>
      <c r="BT27" s="441"/>
      <c r="BU27" s="442"/>
      <c r="BV27" s="440">
        <v>18204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2550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1140538</v>
      </c>
      <c r="BO28" s="436"/>
      <c r="BP28" s="436"/>
      <c r="BQ28" s="436"/>
      <c r="BR28" s="436"/>
      <c r="BS28" s="436"/>
      <c r="BT28" s="436"/>
      <c r="BU28" s="437"/>
      <c r="BV28" s="435">
        <v>970522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10</v>
      </c>
      <c r="M29" s="360"/>
      <c r="N29" s="360"/>
      <c r="O29" s="360"/>
      <c r="P29" s="361"/>
      <c r="Q29" s="359">
        <v>2400</v>
      </c>
      <c r="R29" s="360"/>
      <c r="S29" s="360"/>
      <c r="T29" s="360"/>
      <c r="U29" s="360"/>
      <c r="V29" s="361"/>
      <c r="W29" s="450"/>
      <c r="X29" s="451"/>
      <c r="Y29" s="452"/>
      <c r="Z29" s="362" t="s">
        <v>178</v>
      </c>
      <c r="AA29" s="363"/>
      <c r="AB29" s="363"/>
      <c r="AC29" s="363"/>
      <c r="AD29" s="363"/>
      <c r="AE29" s="363"/>
      <c r="AF29" s="363"/>
      <c r="AG29" s="364"/>
      <c r="AH29" s="359">
        <v>107</v>
      </c>
      <c r="AI29" s="360"/>
      <c r="AJ29" s="360"/>
      <c r="AK29" s="360"/>
      <c r="AL29" s="361"/>
      <c r="AM29" s="359">
        <v>333952</v>
      </c>
      <c r="AN29" s="360"/>
      <c r="AO29" s="360"/>
      <c r="AP29" s="360"/>
      <c r="AQ29" s="360"/>
      <c r="AR29" s="361"/>
      <c r="AS29" s="359">
        <v>3121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217169</v>
      </c>
      <c r="BO29" s="407"/>
      <c r="BP29" s="407"/>
      <c r="BQ29" s="407"/>
      <c r="BR29" s="407"/>
      <c r="BS29" s="407"/>
      <c r="BT29" s="407"/>
      <c r="BU29" s="408"/>
      <c r="BV29" s="406">
        <v>200563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2265917</v>
      </c>
      <c r="BO30" s="441"/>
      <c r="BP30" s="441"/>
      <c r="BQ30" s="441"/>
      <c r="BR30" s="441"/>
      <c r="BS30" s="441"/>
      <c r="BT30" s="441"/>
      <c r="BU30" s="442"/>
      <c r="BV30" s="440">
        <v>1990437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山辺町国民健康保険特別会計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山辺町公共下水道事業会計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山形県消防補償等組合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山辺町介護保険特別会計（保険事業）</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山辺町簡易水道事業会計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山形県自治会館管理組合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山辺町後期高齢者医療特別会計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山形県市町村職員退職手当組合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山形広域環境事務組合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山形県市町村交通災害共済組合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山形県後期高齢者医療広域連合（普通会計）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山形県後期高齢者医療広域連合（事業会計）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最上川中部水道企業団</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2Fc8vDDEOFUnkAl0ESruGFqsr/l533LtTXnd958jAJ10u799wciUuA457oOS7cEmB/ZFwysAkFmvCi6LGiMIg==" saltValue="CsKQNuUxHzIfi0+d3kXa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1258418</v>
      </c>
      <c r="S5" s="664"/>
      <c r="T5" s="664"/>
      <c r="U5" s="664"/>
      <c r="V5" s="664"/>
      <c r="W5" s="664"/>
      <c r="X5" s="664"/>
      <c r="Y5" s="689"/>
      <c r="Z5" s="702">
        <v>17.7</v>
      </c>
      <c r="AA5" s="702"/>
      <c r="AB5" s="702"/>
      <c r="AC5" s="702"/>
      <c r="AD5" s="703">
        <v>1258418</v>
      </c>
      <c r="AE5" s="703"/>
      <c r="AF5" s="703"/>
      <c r="AG5" s="703"/>
      <c r="AH5" s="703"/>
      <c r="AI5" s="703"/>
      <c r="AJ5" s="703"/>
      <c r="AK5" s="703"/>
      <c r="AL5" s="690">
        <v>32.299999999999997</v>
      </c>
      <c r="AM5" s="672"/>
      <c r="AN5" s="672"/>
      <c r="AO5" s="691"/>
      <c r="AP5" s="666" t="s">
        <v>217</v>
      </c>
      <c r="AQ5" s="667"/>
      <c r="AR5" s="667"/>
      <c r="AS5" s="667"/>
      <c r="AT5" s="667"/>
      <c r="AU5" s="667"/>
      <c r="AV5" s="667"/>
      <c r="AW5" s="667"/>
      <c r="AX5" s="667"/>
      <c r="AY5" s="667"/>
      <c r="AZ5" s="667"/>
      <c r="BA5" s="667"/>
      <c r="BB5" s="667"/>
      <c r="BC5" s="667"/>
      <c r="BD5" s="667"/>
      <c r="BE5" s="667"/>
      <c r="BF5" s="668"/>
      <c r="BG5" s="608">
        <v>1238673</v>
      </c>
      <c r="BH5" s="609"/>
      <c r="BI5" s="609"/>
      <c r="BJ5" s="609"/>
      <c r="BK5" s="609"/>
      <c r="BL5" s="609"/>
      <c r="BM5" s="609"/>
      <c r="BN5" s="610"/>
      <c r="BO5" s="646">
        <v>98.4</v>
      </c>
      <c r="BP5" s="646"/>
      <c r="BQ5" s="646"/>
      <c r="BR5" s="646"/>
      <c r="BS5" s="647">
        <v>2936</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63539</v>
      </c>
      <c r="S6" s="609"/>
      <c r="T6" s="609"/>
      <c r="U6" s="609"/>
      <c r="V6" s="609"/>
      <c r="W6" s="609"/>
      <c r="X6" s="609"/>
      <c r="Y6" s="610"/>
      <c r="Z6" s="646">
        <v>0.9</v>
      </c>
      <c r="AA6" s="646"/>
      <c r="AB6" s="646"/>
      <c r="AC6" s="646"/>
      <c r="AD6" s="647">
        <v>63539</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1238673</v>
      </c>
      <c r="BH6" s="609"/>
      <c r="BI6" s="609"/>
      <c r="BJ6" s="609"/>
      <c r="BK6" s="609"/>
      <c r="BL6" s="609"/>
      <c r="BM6" s="609"/>
      <c r="BN6" s="610"/>
      <c r="BO6" s="646">
        <v>98.4</v>
      </c>
      <c r="BP6" s="646"/>
      <c r="BQ6" s="646"/>
      <c r="BR6" s="646"/>
      <c r="BS6" s="647">
        <v>2936</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83762</v>
      </c>
      <c r="CS6" s="609"/>
      <c r="CT6" s="609"/>
      <c r="CU6" s="609"/>
      <c r="CV6" s="609"/>
      <c r="CW6" s="609"/>
      <c r="CX6" s="609"/>
      <c r="CY6" s="610"/>
      <c r="CZ6" s="690">
        <v>1.2</v>
      </c>
      <c r="DA6" s="672"/>
      <c r="DB6" s="672"/>
      <c r="DC6" s="692"/>
      <c r="DD6" s="614" t="s">
        <v>121</v>
      </c>
      <c r="DE6" s="609"/>
      <c r="DF6" s="609"/>
      <c r="DG6" s="609"/>
      <c r="DH6" s="609"/>
      <c r="DI6" s="609"/>
      <c r="DJ6" s="609"/>
      <c r="DK6" s="609"/>
      <c r="DL6" s="609"/>
      <c r="DM6" s="609"/>
      <c r="DN6" s="609"/>
      <c r="DO6" s="609"/>
      <c r="DP6" s="610"/>
      <c r="DQ6" s="614">
        <v>83762</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405</v>
      </c>
      <c r="S7" s="609"/>
      <c r="T7" s="609"/>
      <c r="U7" s="609"/>
      <c r="V7" s="609"/>
      <c r="W7" s="609"/>
      <c r="X7" s="609"/>
      <c r="Y7" s="610"/>
      <c r="Z7" s="646">
        <v>0</v>
      </c>
      <c r="AA7" s="646"/>
      <c r="AB7" s="646"/>
      <c r="AC7" s="646"/>
      <c r="AD7" s="647">
        <v>405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580234</v>
      </c>
      <c r="BH7" s="609"/>
      <c r="BI7" s="609"/>
      <c r="BJ7" s="609"/>
      <c r="BK7" s="609"/>
      <c r="BL7" s="609"/>
      <c r="BM7" s="609"/>
      <c r="BN7" s="610"/>
      <c r="BO7" s="646">
        <v>46.1</v>
      </c>
      <c r="BP7" s="646"/>
      <c r="BQ7" s="646"/>
      <c r="BR7" s="646"/>
      <c r="BS7" s="647">
        <v>2936</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1922049</v>
      </c>
      <c r="CS7" s="609"/>
      <c r="CT7" s="609"/>
      <c r="CU7" s="609"/>
      <c r="CV7" s="609"/>
      <c r="CW7" s="609"/>
      <c r="CX7" s="609"/>
      <c r="CY7" s="610"/>
      <c r="CZ7" s="646">
        <v>27.9</v>
      </c>
      <c r="DA7" s="646"/>
      <c r="DB7" s="646"/>
      <c r="DC7" s="646"/>
      <c r="DD7" s="614">
        <v>13830</v>
      </c>
      <c r="DE7" s="609"/>
      <c r="DF7" s="609"/>
      <c r="DG7" s="609"/>
      <c r="DH7" s="609"/>
      <c r="DI7" s="609"/>
      <c r="DJ7" s="609"/>
      <c r="DK7" s="609"/>
      <c r="DL7" s="609"/>
      <c r="DM7" s="609"/>
      <c r="DN7" s="609"/>
      <c r="DO7" s="609"/>
      <c r="DP7" s="610"/>
      <c r="DQ7" s="614">
        <v>895075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4916</v>
      </c>
      <c r="S8" s="609"/>
      <c r="T8" s="609"/>
      <c r="U8" s="609"/>
      <c r="V8" s="609"/>
      <c r="W8" s="609"/>
      <c r="X8" s="609"/>
      <c r="Y8" s="610"/>
      <c r="Z8" s="646">
        <v>0.1</v>
      </c>
      <c r="AA8" s="646"/>
      <c r="AB8" s="646"/>
      <c r="AC8" s="646"/>
      <c r="AD8" s="647">
        <v>4916</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24760</v>
      </c>
      <c r="BH8" s="609"/>
      <c r="BI8" s="609"/>
      <c r="BJ8" s="609"/>
      <c r="BK8" s="609"/>
      <c r="BL8" s="609"/>
      <c r="BM8" s="609"/>
      <c r="BN8" s="610"/>
      <c r="BO8" s="646">
        <v>2</v>
      </c>
      <c r="BP8" s="646"/>
      <c r="BQ8" s="646"/>
      <c r="BR8" s="646"/>
      <c r="BS8" s="647" t="s">
        <v>121</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1894972</v>
      </c>
      <c r="CS8" s="609"/>
      <c r="CT8" s="609"/>
      <c r="CU8" s="609"/>
      <c r="CV8" s="609"/>
      <c r="CW8" s="609"/>
      <c r="CX8" s="609"/>
      <c r="CY8" s="610"/>
      <c r="CZ8" s="646">
        <v>27.5</v>
      </c>
      <c r="DA8" s="646"/>
      <c r="DB8" s="646"/>
      <c r="DC8" s="646"/>
      <c r="DD8" s="614">
        <v>14790</v>
      </c>
      <c r="DE8" s="609"/>
      <c r="DF8" s="609"/>
      <c r="DG8" s="609"/>
      <c r="DH8" s="609"/>
      <c r="DI8" s="609"/>
      <c r="DJ8" s="609"/>
      <c r="DK8" s="609"/>
      <c r="DL8" s="609"/>
      <c r="DM8" s="609"/>
      <c r="DN8" s="609"/>
      <c r="DO8" s="609"/>
      <c r="DP8" s="610"/>
      <c r="DQ8" s="614">
        <v>1003860</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5920</v>
      </c>
      <c r="S9" s="609"/>
      <c r="T9" s="609"/>
      <c r="U9" s="609"/>
      <c r="V9" s="609"/>
      <c r="W9" s="609"/>
      <c r="X9" s="609"/>
      <c r="Y9" s="610"/>
      <c r="Z9" s="646">
        <v>0.1</v>
      </c>
      <c r="AA9" s="646"/>
      <c r="AB9" s="646"/>
      <c r="AC9" s="646"/>
      <c r="AD9" s="647">
        <v>5920</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526467</v>
      </c>
      <c r="BH9" s="609"/>
      <c r="BI9" s="609"/>
      <c r="BJ9" s="609"/>
      <c r="BK9" s="609"/>
      <c r="BL9" s="609"/>
      <c r="BM9" s="609"/>
      <c r="BN9" s="610"/>
      <c r="BO9" s="646">
        <v>41.8</v>
      </c>
      <c r="BP9" s="646"/>
      <c r="BQ9" s="646"/>
      <c r="BR9" s="646"/>
      <c r="BS9" s="647" t="s">
        <v>121</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469397</v>
      </c>
      <c r="CS9" s="609"/>
      <c r="CT9" s="609"/>
      <c r="CU9" s="609"/>
      <c r="CV9" s="609"/>
      <c r="CW9" s="609"/>
      <c r="CX9" s="609"/>
      <c r="CY9" s="610"/>
      <c r="CZ9" s="646">
        <v>6.8</v>
      </c>
      <c r="DA9" s="646"/>
      <c r="DB9" s="646"/>
      <c r="DC9" s="646"/>
      <c r="DD9" s="614">
        <v>8465</v>
      </c>
      <c r="DE9" s="609"/>
      <c r="DF9" s="609"/>
      <c r="DG9" s="609"/>
      <c r="DH9" s="609"/>
      <c r="DI9" s="609"/>
      <c r="DJ9" s="609"/>
      <c r="DK9" s="609"/>
      <c r="DL9" s="609"/>
      <c r="DM9" s="609"/>
      <c r="DN9" s="609"/>
      <c r="DO9" s="609"/>
      <c r="DP9" s="610"/>
      <c r="DQ9" s="614">
        <v>342721</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18716</v>
      </c>
      <c r="BH10" s="609"/>
      <c r="BI10" s="609"/>
      <c r="BJ10" s="609"/>
      <c r="BK10" s="609"/>
      <c r="BL10" s="609"/>
      <c r="BM10" s="609"/>
      <c r="BN10" s="610"/>
      <c r="BO10" s="646">
        <v>1.5</v>
      </c>
      <c r="BP10" s="646"/>
      <c r="BQ10" s="646"/>
      <c r="BR10" s="646"/>
      <c r="BS10" s="647" t="s">
        <v>121</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12156</v>
      </c>
      <c r="CS10" s="609"/>
      <c r="CT10" s="609"/>
      <c r="CU10" s="609"/>
      <c r="CV10" s="609"/>
      <c r="CW10" s="609"/>
      <c r="CX10" s="609"/>
      <c r="CY10" s="610"/>
      <c r="CZ10" s="646">
        <v>0.2</v>
      </c>
      <c r="DA10" s="646"/>
      <c r="DB10" s="646"/>
      <c r="DC10" s="646"/>
      <c r="DD10" s="614" t="s">
        <v>121</v>
      </c>
      <c r="DE10" s="609"/>
      <c r="DF10" s="609"/>
      <c r="DG10" s="609"/>
      <c r="DH10" s="609"/>
      <c r="DI10" s="609"/>
      <c r="DJ10" s="609"/>
      <c r="DK10" s="609"/>
      <c r="DL10" s="609"/>
      <c r="DM10" s="609"/>
      <c r="DN10" s="609"/>
      <c r="DO10" s="609"/>
      <c r="DP10" s="610"/>
      <c r="DQ10" s="614">
        <v>5752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310577</v>
      </c>
      <c r="S11" s="609"/>
      <c r="T11" s="609"/>
      <c r="U11" s="609"/>
      <c r="V11" s="609"/>
      <c r="W11" s="609"/>
      <c r="X11" s="609"/>
      <c r="Y11" s="610"/>
      <c r="Z11" s="611">
        <v>4.4000000000000004</v>
      </c>
      <c r="AA11" s="612"/>
      <c r="AB11" s="612"/>
      <c r="AC11" s="613"/>
      <c r="AD11" s="614">
        <v>310577</v>
      </c>
      <c r="AE11" s="609"/>
      <c r="AF11" s="609"/>
      <c r="AG11" s="609"/>
      <c r="AH11" s="609"/>
      <c r="AI11" s="609"/>
      <c r="AJ11" s="609"/>
      <c r="AK11" s="610"/>
      <c r="AL11" s="611">
        <v>8</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10291</v>
      </c>
      <c r="BH11" s="609"/>
      <c r="BI11" s="609"/>
      <c r="BJ11" s="609"/>
      <c r="BK11" s="609"/>
      <c r="BL11" s="609"/>
      <c r="BM11" s="609"/>
      <c r="BN11" s="610"/>
      <c r="BO11" s="646">
        <v>0.8</v>
      </c>
      <c r="BP11" s="646"/>
      <c r="BQ11" s="646"/>
      <c r="BR11" s="646"/>
      <c r="BS11" s="647">
        <v>2936</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181476</v>
      </c>
      <c r="CS11" s="609"/>
      <c r="CT11" s="609"/>
      <c r="CU11" s="609"/>
      <c r="CV11" s="609"/>
      <c r="CW11" s="609"/>
      <c r="CX11" s="609"/>
      <c r="CY11" s="610"/>
      <c r="CZ11" s="646">
        <v>2.6</v>
      </c>
      <c r="DA11" s="646"/>
      <c r="DB11" s="646"/>
      <c r="DC11" s="646"/>
      <c r="DD11" s="614">
        <v>8183</v>
      </c>
      <c r="DE11" s="609"/>
      <c r="DF11" s="609"/>
      <c r="DG11" s="609"/>
      <c r="DH11" s="609"/>
      <c r="DI11" s="609"/>
      <c r="DJ11" s="609"/>
      <c r="DK11" s="609"/>
      <c r="DL11" s="609"/>
      <c r="DM11" s="609"/>
      <c r="DN11" s="609"/>
      <c r="DO11" s="609"/>
      <c r="DP11" s="610"/>
      <c r="DQ11" s="614">
        <v>114689</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5739</v>
      </c>
      <c r="S12" s="609"/>
      <c r="T12" s="609"/>
      <c r="U12" s="609"/>
      <c r="V12" s="609"/>
      <c r="W12" s="609"/>
      <c r="X12" s="609"/>
      <c r="Y12" s="610"/>
      <c r="Z12" s="646">
        <v>0.1</v>
      </c>
      <c r="AA12" s="646"/>
      <c r="AB12" s="646"/>
      <c r="AC12" s="646"/>
      <c r="AD12" s="647">
        <v>5739</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548600</v>
      </c>
      <c r="BH12" s="609"/>
      <c r="BI12" s="609"/>
      <c r="BJ12" s="609"/>
      <c r="BK12" s="609"/>
      <c r="BL12" s="609"/>
      <c r="BM12" s="609"/>
      <c r="BN12" s="610"/>
      <c r="BO12" s="646">
        <v>43.6</v>
      </c>
      <c r="BP12" s="646"/>
      <c r="BQ12" s="646"/>
      <c r="BR12" s="646"/>
      <c r="BS12" s="647" t="s">
        <v>121</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114670</v>
      </c>
      <c r="CS12" s="609"/>
      <c r="CT12" s="609"/>
      <c r="CU12" s="609"/>
      <c r="CV12" s="609"/>
      <c r="CW12" s="609"/>
      <c r="CX12" s="609"/>
      <c r="CY12" s="610"/>
      <c r="CZ12" s="646">
        <v>1.7</v>
      </c>
      <c r="DA12" s="646"/>
      <c r="DB12" s="646"/>
      <c r="DC12" s="646"/>
      <c r="DD12" s="614" t="s">
        <v>121</v>
      </c>
      <c r="DE12" s="609"/>
      <c r="DF12" s="609"/>
      <c r="DG12" s="609"/>
      <c r="DH12" s="609"/>
      <c r="DI12" s="609"/>
      <c r="DJ12" s="609"/>
      <c r="DK12" s="609"/>
      <c r="DL12" s="609"/>
      <c r="DM12" s="609"/>
      <c r="DN12" s="609"/>
      <c r="DO12" s="609"/>
      <c r="DP12" s="610"/>
      <c r="DQ12" s="614">
        <v>29922</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547134</v>
      </c>
      <c r="BH13" s="609"/>
      <c r="BI13" s="609"/>
      <c r="BJ13" s="609"/>
      <c r="BK13" s="609"/>
      <c r="BL13" s="609"/>
      <c r="BM13" s="609"/>
      <c r="BN13" s="610"/>
      <c r="BO13" s="646">
        <v>43.5</v>
      </c>
      <c r="BP13" s="646"/>
      <c r="BQ13" s="646"/>
      <c r="BR13" s="646"/>
      <c r="BS13" s="647" t="s">
        <v>121</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488420</v>
      </c>
      <c r="CS13" s="609"/>
      <c r="CT13" s="609"/>
      <c r="CU13" s="609"/>
      <c r="CV13" s="609"/>
      <c r="CW13" s="609"/>
      <c r="CX13" s="609"/>
      <c r="CY13" s="610"/>
      <c r="CZ13" s="646">
        <v>7.1</v>
      </c>
      <c r="DA13" s="646"/>
      <c r="DB13" s="646"/>
      <c r="DC13" s="646"/>
      <c r="DD13" s="614">
        <v>82046</v>
      </c>
      <c r="DE13" s="609"/>
      <c r="DF13" s="609"/>
      <c r="DG13" s="609"/>
      <c r="DH13" s="609"/>
      <c r="DI13" s="609"/>
      <c r="DJ13" s="609"/>
      <c r="DK13" s="609"/>
      <c r="DL13" s="609"/>
      <c r="DM13" s="609"/>
      <c r="DN13" s="609"/>
      <c r="DO13" s="609"/>
      <c r="DP13" s="610"/>
      <c r="DQ13" s="614">
        <v>341343</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492</v>
      </c>
      <c r="S14" s="609"/>
      <c r="T14" s="609"/>
      <c r="U14" s="609"/>
      <c r="V14" s="609"/>
      <c r="W14" s="609"/>
      <c r="X14" s="609"/>
      <c r="Y14" s="610"/>
      <c r="Z14" s="646">
        <v>0</v>
      </c>
      <c r="AA14" s="646"/>
      <c r="AB14" s="646"/>
      <c r="AC14" s="646"/>
      <c r="AD14" s="647">
        <v>492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52034</v>
      </c>
      <c r="BH14" s="609"/>
      <c r="BI14" s="609"/>
      <c r="BJ14" s="609"/>
      <c r="BK14" s="609"/>
      <c r="BL14" s="609"/>
      <c r="BM14" s="609"/>
      <c r="BN14" s="610"/>
      <c r="BO14" s="646">
        <v>4.0999999999999996</v>
      </c>
      <c r="BP14" s="646"/>
      <c r="BQ14" s="646"/>
      <c r="BR14" s="646"/>
      <c r="BS14" s="647" t="s">
        <v>121</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353109</v>
      </c>
      <c r="CS14" s="609"/>
      <c r="CT14" s="609"/>
      <c r="CU14" s="609"/>
      <c r="CV14" s="609"/>
      <c r="CW14" s="609"/>
      <c r="CX14" s="609"/>
      <c r="CY14" s="610"/>
      <c r="CZ14" s="646">
        <v>5.0999999999999996</v>
      </c>
      <c r="DA14" s="646"/>
      <c r="DB14" s="646"/>
      <c r="DC14" s="646"/>
      <c r="DD14" s="614">
        <v>714</v>
      </c>
      <c r="DE14" s="609"/>
      <c r="DF14" s="609"/>
      <c r="DG14" s="609"/>
      <c r="DH14" s="609"/>
      <c r="DI14" s="609"/>
      <c r="DJ14" s="609"/>
      <c r="DK14" s="609"/>
      <c r="DL14" s="609"/>
      <c r="DM14" s="609"/>
      <c r="DN14" s="609"/>
      <c r="DO14" s="609"/>
      <c r="DP14" s="610"/>
      <c r="DQ14" s="614">
        <v>348551</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57805</v>
      </c>
      <c r="BH15" s="609"/>
      <c r="BI15" s="609"/>
      <c r="BJ15" s="609"/>
      <c r="BK15" s="609"/>
      <c r="BL15" s="609"/>
      <c r="BM15" s="609"/>
      <c r="BN15" s="610"/>
      <c r="BO15" s="646">
        <v>4.5999999999999996</v>
      </c>
      <c r="BP15" s="646"/>
      <c r="BQ15" s="646"/>
      <c r="BR15" s="646"/>
      <c r="BS15" s="647" t="s">
        <v>121</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796964</v>
      </c>
      <c r="CS15" s="609"/>
      <c r="CT15" s="609"/>
      <c r="CU15" s="609"/>
      <c r="CV15" s="609"/>
      <c r="CW15" s="609"/>
      <c r="CX15" s="609"/>
      <c r="CY15" s="610"/>
      <c r="CZ15" s="646">
        <v>11.6</v>
      </c>
      <c r="DA15" s="646"/>
      <c r="DB15" s="646"/>
      <c r="DC15" s="646"/>
      <c r="DD15" s="614">
        <v>28583</v>
      </c>
      <c r="DE15" s="609"/>
      <c r="DF15" s="609"/>
      <c r="DG15" s="609"/>
      <c r="DH15" s="609"/>
      <c r="DI15" s="609"/>
      <c r="DJ15" s="609"/>
      <c r="DK15" s="609"/>
      <c r="DL15" s="609"/>
      <c r="DM15" s="609"/>
      <c r="DN15" s="609"/>
      <c r="DO15" s="609"/>
      <c r="DP15" s="610"/>
      <c r="DQ15" s="614">
        <v>675281</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6524</v>
      </c>
      <c r="S16" s="609"/>
      <c r="T16" s="609"/>
      <c r="U16" s="609"/>
      <c r="V16" s="609"/>
      <c r="W16" s="609"/>
      <c r="X16" s="609"/>
      <c r="Y16" s="610"/>
      <c r="Z16" s="646">
        <v>0.1</v>
      </c>
      <c r="AA16" s="646"/>
      <c r="AB16" s="646"/>
      <c r="AC16" s="646"/>
      <c r="AD16" s="647">
        <v>6524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19</v>
      </c>
      <c r="CS16" s="609"/>
      <c r="CT16" s="609"/>
      <c r="CU16" s="609"/>
      <c r="CV16" s="609"/>
      <c r="CW16" s="609"/>
      <c r="CX16" s="609"/>
      <c r="CY16" s="610"/>
      <c r="CZ16" s="646">
        <v>0</v>
      </c>
      <c r="DA16" s="646"/>
      <c r="DB16" s="646"/>
      <c r="DC16" s="646"/>
      <c r="DD16" s="614" t="s">
        <v>121</v>
      </c>
      <c r="DE16" s="609"/>
      <c r="DF16" s="609"/>
      <c r="DG16" s="609"/>
      <c r="DH16" s="609"/>
      <c r="DI16" s="609"/>
      <c r="DJ16" s="609"/>
      <c r="DK16" s="609"/>
      <c r="DL16" s="609"/>
      <c r="DM16" s="609"/>
      <c r="DN16" s="609"/>
      <c r="DO16" s="609"/>
      <c r="DP16" s="610"/>
      <c r="DQ16" s="614">
        <v>19</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11630</v>
      </c>
      <c r="S17" s="609"/>
      <c r="T17" s="609"/>
      <c r="U17" s="609"/>
      <c r="V17" s="609"/>
      <c r="W17" s="609"/>
      <c r="X17" s="609"/>
      <c r="Y17" s="610"/>
      <c r="Z17" s="646">
        <v>0.2</v>
      </c>
      <c r="AA17" s="646"/>
      <c r="AB17" s="646"/>
      <c r="AC17" s="646"/>
      <c r="AD17" s="647">
        <v>11630</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571891</v>
      </c>
      <c r="CS17" s="609"/>
      <c r="CT17" s="609"/>
      <c r="CU17" s="609"/>
      <c r="CV17" s="609"/>
      <c r="CW17" s="609"/>
      <c r="CX17" s="609"/>
      <c r="CY17" s="610"/>
      <c r="CZ17" s="646">
        <v>8.3000000000000007</v>
      </c>
      <c r="DA17" s="646"/>
      <c r="DB17" s="646"/>
      <c r="DC17" s="646"/>
      <c r="DD17" s="614" t="s">
        <v>121</v>
      </c>
      <c r="DE17" s="609"/>
      <c r="DF17" s="609"/>
      <c r="DG17" s="609"/>
      <c r="DH17" s="609"/>
      <c r="DI17" s="609"/>
      <c r="DJ17" s="609"/>
      <c r="DK17" s="609"/>
      <c r="DL17" s="609"/>
      <c r="DM17" s="609"/>
      <c r="DN17" s="609"/>
      <c r="DO17" s="609"/>
      <c r="DP17" s="610"/>
      <c r="DQ17" s="614">
        <v>571891</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18700</v>
      </c>
      <c r="S18" s="609"/>
      <c r="T18" s="609"/>
      <c r="U18" s="609"/>
      <c r="V18" s="609"/>
      <c r="W18" s="609"/>
      <c r="X18" s="609"/>
      <c r="Y18" s="610"/>
      <c r="Z18" s="646">
        <v>0.3</v>
      </c>
      <c r="AA18" s="646"/>
      <c r="AB18" s="646"/>
      <c r="AC18" s="646"/>
      <c r="AD18" s="647">
        <v>18700</v>
      </c>
      <c r="AE18" s="647"/>
      <c r="AF18" s="647"/>
      <c r="AG18" s="647"/>
      <c r="AH18" s="647"/>
      <c r="AI18" s="647"/>
      <c r="AJ18" s="647"/>
      <c r="AK18" s="647"/>
      <c r="AL18" s="611">
        <v>0.5</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17762</v>
      </c>
      <c r="S19" s="609"/>
      <c r="T19" s="609"/>
      <c r="U19" s="609"/>
      <c r="V19" s="609"/>
      <c r="W19" s="609"/>
      <c r="X19" s="609"/>
      <c r="Y19" s="610"/>
      <c r="Z19" s="646">
        <v>0.2</v>
      </c>
      <c r="AA19" s="646"/>
      <c r="AB19" s="646"/>
      <c r="AC19" s="646"/>
      <c r="AD19" s="647">
        <v>17762</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19745</v>
      </c>
      <c r="BH19" s="609"/>
      <c r="BI19" s="609"/>
      <c r="BJ19" s="609"/>
      <c r="BK19" s="609"/>
      <c r="BL19" s="609"/>
      <c r="BM19" s="609"/>
      <c r="BN19" s="610"/>
      <c r="BO19" s="646">
        <v>1.6</v>
      </c>
      <c r="BP19" s="646"/>
      <c r="BQ19" s="646"/>
      <c r="BR19" s="646"/>
      <c r="BS19" s="647" t="s">
        <v>121</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938</v>
      </c>
      <c r="S20" s="609"/>
      <c r="T20" s="609"/>
      <c r="U20" s="609"/>
      <c r="V20" s="609"/>
      <c r="W20" s="609"/>
      <c r="X20" s="609"/>
      <c r="Y20" s="610"/>
      <c r="Z20" s="646">
        <v>0</v>
      </c>
      <c r="AA20" s="646"/>
      <c r="AB20" s="646"/>
      <c r="AC20" s="646"/>
      <c r="AD20" s="647">
        <v>938</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19745</v>
      </c>
      <c r="BH20" s="609"/>
      <c r="BI20" s="609"/>
      <c r="BJ20" s="609"/>
      <c r="BK20" s="609"/>
      <c r="BL20" s="609"/>
      <c r="BM20" s="609"/>
      <c r="BN20" s="610"/>
      <c r="BO20" s="646">
        <v>1.6</v>
      </c>
      <c r="BP20" s="646"/>
      <c r="BQ20" s="646"/>
      <c r="BR20" s="646"/>
      <c r="BS20" s="647" t="s">
        <v>121</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6888885</v>
      </c>
      <c r="CS20" s="609"/>
      <c r="CT20" s="609"/>
      <c r="CU20" s="609"/>
      <c r="CV20" s="609"/>
      <c r="CW20" s="609"/>
      <c r="CX20" s="609"/>
      <c r="CY20" s="610"/>
      <c r="CZ20" s="646">
        <v>100</v>
      </c>
      <c r="DA20" s="646"/>
      <c r="DB20" s="646"/>
      <c r="DC20" s="646"/>
      <c r="DD20" s="614">
        <v>156611</v>
      </c>
      <c r="DE20" s="609"/>
      <c r="DF20" s="609"/>
      <c r="DG20" s="609"/>
      <c r="DH20" s="609"/>
      <c r="DI20" s="609"/>
      <c r="DJ20" s="609"/>
      <c r="DK20" s="609"/>
      <c r="DL20" s="609"/>
      <c r="DM20" s="609"/>
      <c r="DN20" s="609"/>
      <c r="DO20" s="609"/>
      <c r="DP20" s="610"/>
      <c r="DQ20" s="614">
        <v>4412866</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2394298</v>
      </c>
      <c r="S21" s="609"/>
      <c r="T21" s="609"/>
      <c r="U21" s="609"/>
      <c r="V21" s="609"/>
      <c r="W21" s="609"/>
      <c r="X21" s="609"/>
      <c r="Y21" s="610"/>
      <c r="Z21" s="646">
        <v>33.6</v>
      </c>
      <c r="AA21" s="646"/>
      <c r="AB21" s="646"/>
      <c r="AC21" s="646"/>
      <c r="AD21" s="647">
        <v>2193165</v>
      </c>
      <c r="AE21" s="647"/>
      <c r="AF21" s="647"/>
      <c r="AG21" s="647"/>
      <c r="AH21" s="647"/>
      <c r="AI21" s="647"/>
      <c r="AJ21" s="647"/>
      <c r="AK21" s="647"/>
      <c r="AL21" s="611">
        <v>56.4</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19745</v>
      </c>
      <c r="BH21" s="609"/>
      <c r="BI21" s="609"/>
      <c r="BJ21" s="609"/>
      <c r="BK21" s="609"/>
      <c r="BL21" s="609"/>
      <c r="BM21" s="609"/>
      <c r="BN21" s="610"/>
      <c r="BO21" s="646">
        <v>1.6</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2193165</v>
      </c>
      <c r="S22" s="609"/>
      <c r="T22" s="609"/>
      <c r="U22" s="609"/>
      <c r="V22" s="609"/>
      <c r="W22" s="609"/>
      <c r="X22" s="609"/>
      <c r="Y22" s="610"/>
      <c r="Z22" s="646">
        <v>30.8</v>
      </c>
      <c r="AA22" s="646"/>
      <c r="AB22" s="646"/>
      <c r="AC22" s="646"/>
      <c r="AD22" s="647">
        <v>2193165</v>
      </c>
      <c r="AE22" s="647"/>
      <c r="AF22" s="647"/>
      <c r="AG22" s="647"/>
      <c r="AH22" s="647"/>
      <c r="AI22" s="647"/>
      <c r="AJ22" s="647"/>
      <c r="AK22" s="647"/>
      <c r="AL22" s="611">
        <v>56.4</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201115</v>
      </c>
      <c r="S23" s="609"/>
      <c r="T23" s="609"/>
      <c r="U23" s="609"/>
      <c r="V23" s="609"/>
      <c r="W23" s="609"/>
      <c r="X23" s="609"/>
      <c r="Y23" s="610"/>
      <c r="Z23" s="646">
        <v>2.8</v>
      </c>
      <c r="AA23" s="646"/>
      <c r="AB23" s="646"/>
      <c r="AC23" s="646"/>
      <c r="AD23" s="647" t="s">
        <v>121</v>
      </c>
      <c r="AE23" s="647"/>
      <c r="AF23" s="647"/>
      <c r="AG23" s="647"/>
      <c r="AH23" s="647"/>
      <c r="AI23" s="647"/>
      <c r="AJ23" s="647"/>
      <c r="AK23" s="647"/>
      <c r="AL23" s="611" t="s">
        <v>121</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18</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2386450</v>
      </c>
      <c r="CS24" s="664"/>
      <c r="CT24" s="664"/>
      <c r="CU24" s="664"/>
      <c r="CV24" s="664"/>
      <c r="CW24" s="664"/>
      <c r="CX24" s="664"/>
      <c r="CY24" s="689"/>
      <c r="CZ24" s="690">
        <v>34.6</v>
      </c>
      <c r="DA24" s="672"/>
      <c r="DB24" s="672"/>
      <c r="DC24" s="692"/>
      <c r="DD24" s="688">
        <v>1824398</v>
      </c>
      <c r="DE24" s="664"/>
      <c r="DF24" s="664"/>
      <c r="DG24" s="664"/>
      <c r="DH24" s="664"/>
      <c r="DI24" s="664"/>
      <c r="DJ24" s="664"/>
      <c r="DK24" s="689"/>
      <c r="DL24" s="688">
        <v>1727648</v>
      </c>
      <c r="DM24" s="664"/>
      <c r="DN24" s="664"/>
      <c r="DO24" s="664"/>
      <c r="DP24" s="664"/>
      <c r="DQ24" s="664"/>
      <c r="DR24" s="664"/>
      <c r="DS24" s="664"/>
      <c r="DT24" s="664"/>
      <c r="DU24" s="664"/>
      <c r="DV24" s="689"/>
      <c r="DW24" s="690">
        <v>44.2</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4081158</v>
      </c>
      <c r="S25" s="609"/>
      <c r="T25" s="609"/>
      <c r="U25" s="609"/>
      <c r="V25" s="609"/>
      <c r="W25" s="609"/>
      <c r="X25" s="609"/>
      <c r="Y25" s="610"/>
      <c r="Z25" s="646">
        <v>57.3</v>
      </c>
      <c r="AA25" s="646"/>
      <c r="AB25" s="646"/>
      <c r="AC25" s="646"/>
      <c r="AD25" s="647">
        <v>3880025</v>
      </c>
      <c r="AE25" s="647"/>
      <c r="AF25" s="647"/>
      <c r="AG25" s="647"/>
      <c r="AH25" s="647"/>
      <c r="AI25" s="647"/>
      <c r="AJ25" s="647"/>
      <c r="AK25" s="647"/>
      <c r="AL25" s="611">
        <v>99.7</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1053948</v>
      </c>
      <c r="CS25" s="621"/>
      <c r="CT25" s="621"/>
      <c r="CU25" s="621"/>
      <c r="CV25" s="621"/>
      <c r="CW25" s="621"/>
      <c r="CX25" s="621"/>
      <c r="CY25" s="622"/>
      <c r="CZ25" s="611">
        <v>15.3</v>
      </c>
      <c r="DA25" s="623"/>
      <c r="DB25" s="623"/>
      <c r="DC25" s="624"/>
      <c r="DD25" s="614">
        <v>992743</v>
      </c>
      <c r="DE25" s="621"/>
      <c r="DF25" s="621"/>
      <c r="DG25" s="621"/>
      <c r="DH25" s="621"/>
      <c r="DI25" s="621"/>
      <c r="DJ25" s="621"/>
      <c r="DK25" s="622"/>
      <c r="DL25" s="614">
        <v>990668</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1536</v>
      </c>
      <c r="S26" s="609"/>
      <c r="T26" s="609"/>
      <c r="U26" s="609"/>
      <c r="V26" s="609"/>
      <c r="W26" s="609"/>
      <c r="X26" s="609"/>
      <c r="Y26" s="610"/>
      <c r="Z26" s="646">
        <v>0</v>
      </c>
      <c r="AA26" s="646"/>
      <c r="AB26" s="646"/>
      <c r="AC26" s="646"/>
      <c r="AD26" s="647">
        <v>1536</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600996</v>
      </c>
      <c r="CS26" s="609"/>
      <c r="CT26" s="609"/>
      <c r="CU26" s="609"/>
      <c r="CV26" s="609"/>
      <c r="CW26" s="609"/>
      <c r="CX26" s="609"/>
      <c r="CY26" s="610"/>
      <c r="CZ26" s="611">
        <v>8.6999999999999993</v>
      </c>
      <c r="DA26" s="623"/>
      <c r="DB26" s="623"/>
      <c r="DC26" s="624"/>
      <c r="DD26" s="614">
        <v>569316</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32</v>
      </c>
      <c r="S27" s="609"/>
      <c r="T27" s="609"/>
      <c r="U27" s="609"/>
      <c r="V27" s="609"/>
      <c r="W27" s="609"/>
      <c r="X27" s="609"/>
      <c r="Y27" s="610"/>
      <c r="Z27" s="646">
        <v>0</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1258418</v>
      </c>
      <c r="BH27" s="609"/>
      <c r="BI27" s="609"/>
      <c r="BJ27" s="609"/>
      <c r="BK27" s="609"/>
      <c r="BL27" s="609"/>
      <c r="BM27" s="609"/>
      <c r="BN27" s="610"/>
      <c r="BO27" s="646">
        <v>100</v>
      </c>
      <c r="BP27" s="646"/>
      <c r="BQ27" s="646"/>
      <c r="BR27" s="646"/>
      <c r="BS27" s="647">
        <v>2936</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760611</v>
      </c>
      <c r="CS27" s="621"/>
      <c r="CT27" s="621"/>
      <c r="CU27" s="621"/>
      <c r="CV27" s="621"/>
      <c r="CW27" s="621"/>
      <c r="CX27" s="621"/>
      <c r="CY27" s="622"/>
      <c r="CZ27" s="611">
        <v>11</v>
      </c>
      <c r="DA27" s="623"/>
      <c r="DB27" s="623"/>
      <c r="DC27" s="624"/>
      <c r="DD27" s="614">
        <v>259764</v>
      </c>
      <c r="DE27" s="621"/>
      <c r="DF27" s="621"/>
      <c r="DG27" s="621"/>
      <c r="DH27" s="621"/>
      <c r="DI27" s="621"/>
      <c r="DJ27" s="621"/>
      <c r="DK27" s="622"/>
      <c r="DL27" s="614">
        <v>165089</v>
      </c>
      <c r="DM27" s="621"/>
      <c r="DN27" s="621"/>
      <c r="DO27" s="621"/>
      <c r="DP27" s="621"/>
      <c r="DQ27" s="621"/>
      <c r="DR27" s="621"/>
      <c r="DS27" s="621"/>
      <c r="DT27" s="621"/>
      <c r="DU27" s="621"/>
      <c r="DV27" s="622"/>
      <c r="DW27" s="611">
        <v>4.2</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37287</v>
      </c>
      <c r="S28" s="609"/>
      <c r="T28" s="609"/>
      <c r="U28" s="609"/>
      <c r="V28" s="609"/>
      <c r="W28" s="609"/>
      <c r="X28" s="609"/>
      <c r="Y28" s="610"/>
      <c r="Z28" s="646">
        <v>0.5</v>
      </c>
      <c r="AA28" s="646"/>
      <c r="AB28" s="646"/>
      <c r="AC28" s="646"/>
      <c r="AD28" s="647">
        <v>5920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571891</v>
      </c>
      <c r="CS28" s="609"/>
      <c r="CT28" s="609"/>
      <c r="CU28" s="609"/>
      <c r="CV28" s="609"/>
      <c r="CW28" s="609"/>
      <c r="CX28" s="609"/>
      <c r="CY28" s="610"/>
      <c r="CZ28" s="611">
        <v>8.3000000000000007</v>
      </c>
      <c r="DA28" s="623"/>
      <c r="DB28" s="623"/>
      <c r="DC28" s="624"/>
      <c r="DD28" s="614">
        <v>571891</v>
      </c>
      <c r="DE28" s="609"/>
      <c r="DF28" s="609"/>
      <c r="DG28" s="609"/>
      <c r="DH28" s="609"/>
      <c r="DI28" s="609"/>
      <c r="DJ28" s="609"/>
      <c r="DK28" s="610"/>
      <c r="DL28" s="614">
        <v>571891</v>
      </c>
      <c r="DM28" s="609"/>
      <c r="DN28" s="609"/>
      <c r="DO28" s="609"/>
      <c r="DP28" s="609"/>
      <c r="DQ28" s="609"/>
      <c r="DR28" s="609"/>
      <c r="DS28" s="609"/>
      <c r="DT28" s="609"/>
      <c r="DU28" s="609"/>
      <c r="DV28" s="610"/>
      <c r="DW28" s="611">
        <v>14.6</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31759</v>
      </c>
      <c r="S29" s="609"/>
      <c r="T29" s="609"/>
      <c r="U29" s="609"/>
      <c r="V29" s="609"/>
      <c r="W29" s="609"/>
      <c r="X29" s="609"/>
      <c r="Y29" s="610"/>
      <c r="Z29" s="646">
        <v>0.4</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571891</v>
      </c>
      <c r="CS29" s="621"/>
      <c r="CT29" s="621"/>
      <c r="CU29" s="621"/>
      <c r="CV29" s="621"/>
      <c r="CW29" s="621"/>
      <c r="CX29" s="621"/>
      <c r="CY29" s="622"/>
      <c r="CZ29" s="611">
        <v>8.3000000000000007</v>
      </c>
      <c r="DA29" s="623"/>
      <c r="DB29" s="623"/>
      <c r="DC29" s="624"/>
      <c r="DD29" s="614">
        <v>571891</v>
      </c>
      <c r="DE29" s="621"/>
      <c r="DF29" s="621"/>
      <c r="DG29" s="621"/>
      <c r="DH29" s="621"/>
      <c r="DI29" s="621"/>
      <c r="DJ29" s="621"/>
      <c r="DK29" s="622"/>
      <c r="DL29" s="614">
        <v>571891</v>
      </c>
      <c r="DM29" s="621"/>
      <c r="DN29" s="621"/>
      <c r="DO29" s="621"/>
      <c r="DP29" s="621"/>
      <c r="DQ29" s="621"/>
      <c r="DR29" s="621"/>
      <c r="DS29" s="621"/>
      <c r="DT29" s="621"/>
      <c r="DU29" s="621"/>
      <c r="DV29" s="622"/>
      <c r="DW29" s="611">
        <v>14.6</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777150</v>
      </c>
      <c r="S30" s="609"/>
      <c r="T30" s="609"/>
      <c r="U30" s="609"/>
      <c r="V30" s="609"/>
      <c r="W30" s="609"/>
      <c r="X30" s="609"/>
      <c r="Y30" s="610"/>
      <c r="Z30" s="646">
        <v>10.9</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551578</v>
      </c>
      <c r="CS30" s="609"/>
      <c r="CT30" s="609"/>
      <c r="CU30" s="609"/>
      <c r="CV30" s="609"/>
      <c r="CW30" s="609"/>
      <c r="CX30" s="609"/>
      <c r="CY30" s="610"/>
      <c r="CZ30" s="611">
        <v>8</v>
      </c>
      <c r="DA30" s="623"/>
      <c r="DB30" s="623"/>
      <c r="DC30" s="624"/>
      <c r="DD30" s="614">
        <v>551578</v>
      </c>
      <c r="DE30" s="609"/>
      <c r="DF30" s="609"/>
      <c r="DG30" s="609"/>
      <c r="DH30" s="609"/>
      <c r="DI30" s="609"/>
      <c r="DJ30" s="609"/>
      <c r="DK30" s="610"/>
      <c r="DL30" s="614">
        <v>551578</v>
      </c>
      <c r="DM30" s="609"/>
      <c r="DN30" s="609"/>
      <c r="DO30" s="609"/>
      <c r="DP30" s="609"/>
      <c r="DQ30" s="609"/>
      <c r="DR30" s="609"/>
      <c r="DS30" s="609"/>
      <c r="DT30" s="609"/>
      <c r="DU30" s="609"/>
      <c r="DV30" s="610"/>
      <c r="DW30" s="611">
        <v>14.1</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99.3</v>
      </c>
      <c r="BH31" s="671"/>
      <c r="BI31" s="671"/>
      <c r="BJ31" s="671"/>
      <c r="BK31" s="671"/>
      <c r="BL31" s="671"/>
      <c r="BM31" s="672">
        <v>97.5</v>
      </c>
      <c r="BN31" s="671"/>
      <c r="BO31" s="671"/>
      <c r="BP31" s="671"/>
      <c r="BQ31" s="673"/>
      <c r="BR31" s="670">
        <v>99.3</v>
      </c>
      <c r="BS31" s="671"/>
      <c r="BT31" s="671"/>
      <c r="BU31" s="671"/>
      <c r="BV31" s="671"/>
      <c r="BW31" s="671"/>
      <c r="BX31" s="672">
        <v>97.5</v>
      </c>
      <c r="BY31" s="671"/>
      <c r="BZ31" s="671"/>
      <c r="CA31" s="671"/>
      <c r="CB31" s="673"/>
      <c r="CD31" s="629"/>
      <c r="CE31" s="630"/>
      <c r="CF31" s="605" t="s">
        <v>301</v>
      </c>
      <c r="CG31" s="606"/>
      <c r="CH31" s="606"/>
      <c r="CI31" s="606"/>
      <c r="CJ31" s="606"/>
      <c r="CK31" s="606"/>
      <c r="CL31" s="606"/>
      <c r="CM31" s="606"/>
      <c r="CN31" s="606"/>
      <c r="CO31" s="606"/>
      <c r="CP31" s="606"/>
      <c r="CQ31" s="607"/>
      <c r="CR31" s="608">
        <v>20313</v>
      </c>
      <c r="CS31" s="621"/>
      <c r="CT31" s="621"/>
      <c r="CU31" s="621"/>
      <c r="CV31" s="621"/>
      <c r="CW31" s="621"/>
      <c r="CX31" s="621"/>
      <c r="CY31" s="622"/>
      <c r="CZ31" s="611">
        <v>0.3</v>
      </c>
      <c r="DA31" s="623"/>
      <c r="DB31" s="623"/>
      <c r="DC31" s="624"/>
      <c r="DD31" s="614">
        <v>20313</v>
      </c>
      <c r="DE31" s="621"/>
      <c r="DF31" s="621"/>
      <c r="DG31" s="621"/>
      <c r="DH31" s="621"/>
      <c r="DI31" s="621"/>
      <c r="DJ31" s="621"/>
      <c r="DK31" s="622"/>
      <c r="DL31" s="614">
        <v>20313</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445984</v>
      </c>
      <c r="S32" s="609"/>
      <c r="T32" s="609"/>
      <c r="U32" s="609"/>
      <c r="V32" s="609"/>
      <c r="W32" s="609"/>
      <c r="X32" s="609"/>
      <c r="Y32" s="610"/>
      <c r="Z32" s="646">
        <v>6.3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303</v>
      </c>
      <c r="AX32" s="605" t="s">
        <v>304</v>
      </c>
      <c r="AY32" s="606"/>
      <c r="AZ32" s="606"/>
      <c r="BA32" s="606"/>
      <c r="BB32" s="606"/>
      <c r="BC32" s="606"/>
      <c r="BD32" s="606"/>
      <c r="BE32" s="606"/>
      <c r="BF32" s="607"/>
      <c r="BG32" s="679">
        <v>99.5</v>
      </c>
      <c r="BH32" s="621"/>
      <c r="BI32" s="621"/>
      <c r="BJ32" s="621"/>
      <c r="BK32" s="621"/>
      <c r="BL32" s="621"/>
      <c r="BM32" s="612">
        <v>98.4</v>
      </c>
      <c r="BN32" s="621"/>
      <c r="BO32" s="621"/>
      <c r="BP32" s="621"/>
      <c r="BQ32" s="644"/>
      <c r="BR32" s="679">
        <v>99.6</v>
      </c>
      <c r="BS32" s="621"/>
      <c r="BT32" s="621"/>
      <c r="BU32" s="621"/>
      <c r="BV32" s="621"/>
      <c r="BW32" s="621"/>
      <c r="BX32" s="612">
        <v>98.5</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10759</v>
      </c>
      <c r="S33" s="609"/>
      <c r="T33" s="609"/>
      <c r="U33" s="609"/>
      <c r="V33" s="609"/>
      <c r="W33" s="609"/>
      <c r="X33" s="609"/>
      <c r="Y33" s="610"/>
      <c r="Z33" s="646">
        <v>0.2</v>
      </c>
      <c r="AA33" s="646"/>
      <c r="AB33" s="646"/>
      <c r="AC33" s="646"/>
      <c r="AD33" s="647">
        <v>1982</v>
      </c>
      <c r="AE33" s="647"/>
      <c r="AF33" s="647"/>
      <c r="AG33" s="647"/>
      <c r="AH33" s="647"/>
      <c r="AI33" s="647"/>
      <c r="AJ33" s="647"/>
      <c r="AK33" s="647"/>
      <c r="AL33" s="611">
        <v>0.1</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98.9</v>
      </c>
      <c r="BH33" s="593"/>
      <c r="BI33" s="593"/>
      <c r="BJ33" s="593"/>
      <c r="BK33" s="593"/>
      <c r="BL33" s="593"/>
      <c r="BM33" s="639">
        <v>96.1</v>
      </c>
      <c r="BN33" s="593"/>
      <c r="BO33" s="593"/>
      <c r="BP33" s="593"/>
      <c r="BQ33" s="656"/>
      <c r="BR33" s="669">
        <v>99</v>
      </c>
      <c r="BS33" s="593"/>
      <c r="BT33" s="593"/>
      <c r="BU33" s="593"/>
      <c r="BV33" s="593"/>
      <c r="BW33" s="593"/>
      <c r="BX33" s="639">
        <v>96</v>
      </c>
      <c r="BY33" s="593"/>
      <c r="BZ33" s="593"/>
      <c r="CA33" s="593"/>
      <c r="CB33" s="656"/>
      <c r="CD33" s="605" t="s">
        <v>308</v>
      </c>
      <c r="CE33" s="606"/>
      <c r="CF33" s="606"/>
      <c r="CG33" s="606"/>
      <c r="CH33" s="606"/>
      <c r="CI33" s="606"/>
      <c r="CJ33" s="606"/>
      <c r="CK33" s="606"/>
      <c r="CL33" s="606"/>
      <c r="CM33" s="606"/>
      <c r="CN33" s="606"/>
      <c r="CO33" s="606"/>
      <c r="CP33" s="606"/>
      <c r="CQ33" s="607"/>
      <c r="CR33" s="608">
        <v>4345805</v>
      </c>
      <c r="CS33" s="621"/>
      <c r="CT33" s="621"/>
      <c r="CU33" s="621"/>
      <c r="CV33" s="621"/>
      <c r="CW33" s="621"/>
      <c r="CX33" s="621"/>
      <c r="CY33" s="622"/>
      <c r="CZ33" s="611">
        <v>63.1</v>
      </c>
      <c r="DA33" s="623"/>
      <c r="DB33" s="623"/>
      <c r="DC33" s="624"/>
      <c r="DD33" s="614">
        <v>2515749</v>
      </c>
      <c r="DE33" s="621"/>
      <c r="DF33" s="621"/>
      <c r="DG33" s="621"/>
      <c r="DH33" s="621"/>
      <c r="DI33" s="621"/>
      <c r="DJ33" s="621"/>
      <c r="DK33" s="622"/>
      <c r="DL33" s="614">
        <v>1760804</v>
      </c>
      <c r="DM33" s="621"/>
      <c r="DN33" s="621"/>
      <c r="DO33" s="621"/>
      <c r="DP33" s="621"/>
      <c r="DQ33" s="621"/>
      <c r="DR33" s="621"/>
      <c r="DS33" s="621"/>
      <c r="DT33" s="621"/>
      <c r="DU33" s="621"/>
      <c r="DV33" s="622"/>
      <c r="DW33" s="611">
        <v>45</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563851</v>
      </c>
      <c r="S34" s="609"/>
      <c r="T34" s="609"/>
      <c r="U34" s="609"/>
      <c r="V34" s="609"/>
      <c r="W34" s="609"/>
      <c r="X34" s="609"/>
      <c r="Y34" s="610"/>
      <c r="Z34" s="646">
        <v>7.9</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1249221</v>
      </c>
      <c r="CS34" s="609"/>
      <c r="CT34" s="609"/>
      <c r="CU34" s="609"/>
      <c r="CV34" s="609"/>
      <c r="CW34" s="609"/>
      <c r="CX34" s="609"/>
      <c r="CY34" s="610"/>
      <c r="CZ34" s="611">
        <v>18.100000000000001</v>
      </c>
      <c r="DA34" s="623"/>
      <c r="DB34" s="623"/>
      <c r="DC34" s="624"/>
      <c r="DD34" s="614">
        <v>620245</v>
      </c>
      <c r="DE34" s="609"/>
      <c r="DF34" s="609"/>
      <c r="DG34" s="609"/>
      <c r="DH34" s="609"/>
      <c r="DI34" s="609"/>
      <c r="DJ34" s="609"/>
      <c r="DK34" s="610"/>
      <c r="DL34" s="614">
        <v>572761</v>
      </c>
      <c r="DM34" s="609"/>
      <c r="DN34" s="609"/>
      <c r="DO34" s="609"/>
      <c r="DP34" s="609"/>
      <c r="DQ34" s="609"/>
      <c r="DR34" s="609"/>
      <c r="DS34" s="609"/>
      <c r="DT34" s="609"/>
      <c r="DU34" s="609"/>
      <c r="DV34" s="610"/>
      <c r="DW34" s="611">
        <v>14.6</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587282</v>
      </c>
      <c r="S35" s="609"/>
      <c r="T35" s="609"/>
      <c r="U35" s="609"/>
      <c r="V35" s="609"/>
      <c r="W35" s="609"/>
      <c r="X35" s="609"/>
      <c r="Y35" s="610"/>
      <c r="Z35" s="646">
        <v>8.1999999999999993</v>
      </c>
      <c r="AA35" s="646"/>
      <c r="AB35" s="646"/>
      <c r="AC35" s="646"/>
      <c r="AD35" s="647" t="s">
        <v>121</v>
      </c>
      <c r="AE35" s="647"/>
      <c r="AF35" s="647"/>
      <c r="AG35" s="647"/>
      <c r="AH35" s="647"/>
      <c r="AI35" s="647"/>
      <c r="AJ35" s="647"/>
      <c r="AK35" s="647"/>
      <c r="AL35" s="611" t="s">
        <v>121</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95259</v>
      </c>
      <c r="CS35" s="621"/>
      <c r="CT35" s="621"/>
      <c r="CU35" s="621"/>
      <c r="CV35" s="621"/>
      <c r="CW35" s="621"/>
      <c r="CX35" s="621"/>
      <c r="CY35" s="622"/>
      <c r="CZ35" s="611">
        <v>1.4</v>
      </c>
      <c r="DA35" s="623"/>
      <c r="DB35" s="623"/>
      <c r="DC35" s="624"/>
      <c r="DD35" s="614">
        <v>69926</v>
      </c>
      <c r="DE35" s="621"/>
      <c r="DF35" s="621"/>
      <c r="DG35" s="621"/>
      <c r="DH35" s="621"/>
      <c r="DI35" s="621"/>
      <c r="DJ35" s="621"/>
      <c r="DK35" s="622"/>
      <c r="DL35" s="614">
        <v>69926</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339133</v>
      </c>
      <c r="S36" s="609"/>
      <c r="T36" s="609"/>
      <c r="U36" s="609"/>
      <c r="V36" s="609"/>
      <c r="W36" s="609"/>
      <c r="X36" s="609"/>
      <c r="Y36" s="610"/>
      <c r="Z36" s="646">
        <v>4.8</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3">
        <v>727773</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17241</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1329949</v>
      </c>
      <c r="CS36" s="609"/>
      <c r="CT36" s="609"/>
      <c r="CU36" s="609"/>
      <c r="CV36" s="609"/>
      <c r="CW36" s="609"/>
      <c r="CX36" s="609"/>
      <c r="CY36" s="610"/>
      <c r="CZ36" s="611">
        <v>19.3</v>
      </c>
      <c r="DA36" s="623"/>
      <c r="DB36" s="623"/>
      <c r="DC36" s="624"/>
      <c r="DD36" s="614">
        <v>871919</v>
      </c>
      <c r="DE36" s="609"/>
      <c r="DF36" s="609"/>
      <c r="DG36" s="609"/>
      <c r="DH36" s="609"/>
      <c r="DI36" s="609"/>
      <c r="DJ36" s="609"/>
      <c r="DK36" s="610"/>
      <c r="DL36" s="614">
        <v>652907</v>
      </c>
      <c r="DM36" s="609"/>
      <c r="DN36" s="609"/>
      <c r="DO36" s="609"/>
      <c r="DP36" s="609"/>
      <c r="DQ36" s="609"/>
      <c r="DR36" s="609"/>
      <c r="DS36" s="609"/>
      <c r="DT36" s="609"/>
      <c r="DU36" s="609"/>
      <c r="DV36" s="610"/>
      <c r="DW36" s="611">
        <v>16.7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100068</v>
      </c>
      <c r="S37" s="609"/>
      <c r="T37" s="609"/>
      <c r="U37" s="609"/>
      <c r="V37" s="609"/>
      <c r="W37" s="609"/>
      <c r="X37" s="609"/>
      <c r="Y37" s="610"/>
      <c r="Z37" s="646">
        <v>1.4</v>
      </c>
      <c r="AA37" s="646"/>
      <c r="AB37" s="646"/>
      <c r="AC37" s="646"/>
      <c r="AD37" s="647">
        <v>765</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165029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2517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126901</v>
      </c>
      <c r="CS37" s="621"/>
      <c r="CT37" s="621"/>
      <c r="CU37" s="621"/>
      <c r="CV37" s="621"/>
      <c r="CW37" s="621"/>
      <c r="CX37" s="621"/>
      <c r="CY37" s="622"/>
      <c r="CZ37" s="611">
        <v>1.8</v>
      </c>
      <c r="DA37" s="623"/>
      <c r="DB37" s="623"/>
      <c r="DC37" s="624"/>
      <c r="DD37" s="614">
        <v>125489</v>
      </c>
      <c r="DE37" s="621"/>
      <c r="DF37" s="621"/>
      <c r="DG37" s="621"/>
      <c r="DH37" s="621"/>
      <c r="DI37" s="621"/>
      <c r="DJ37" s="621"/>
      <c r="DK37" s="622"/>
      <c r="DL37" s="614">
        <v>120221</v>
      </c>
      <c r="DM37" s="621"/>
      <c r="DN37" s="621"/>
      <c r="DO37" s="621"/>
      <c r="DP37" s="621"/>
      <c r="DQ37" s="621"/>
      <c r="DR37" s="621"/>
      <c r="DS37" s="621"/>
      <c r="DT37" s="621"/>
      <c r="DU37" s="621"/>
      <c r="DV37" s="622"/>
      <c r="DW37" s="611">
        <v>3.1</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149300</v>
      </c>
      <c r="S38" s="609"/>
      <c r="T38" s="609"/>
      <c r="U38" s="609"/>
      <c r="V38" s="609"/>
      <c r="W38" s="609"/>
      <c r="X38" s="609"/>
      <c r="Y38" s="610"/>
      <c r="Z38" s="646">
        <v>2.1</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2687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1611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558405</v>
      </c>
      <c r="CS38" s="609"/>
      <c r="CT38" s="609"/>
      <c r="CU38" s="609"/>
      <c r="CV38" s="609"/>
      <c r="CW38" s="609"/>
      <c r="CX38" s="609"/>
      <c r="CY38" s="610"/>
      <c r="CZ38" s="611">
        <v>8.1</v>
      </c>
      <c r="DA38" s="623"/>
      <c r="DB38" s="623"/>
      <c r="DC38" s="624"/>
      <c r="DD38" s="614">
        <v>465210</v>
      </c>
      <c r="DE38" s="609"/>
      <c r="DF38" s="609"/>
      <c r="DG38" s="609"/>
      <c r="DH38" s="609"/>
      <c r="DI38" s="609"/>
      <c r="DJ38" s="609"/>
      <c r="DK38" s="610"/>
      <c r="DL38" s="614">
        <v>465210</v>
      </c>
      <c r="DM38" s="609"/>
      <c r="DN38" s="609"/>
      <c r="DO38" s="609"/>
      <c r="DP38" s="609"/>
      <c r="DQ38" s="609"/>
      <c r="DR38" s="609"/>
      <c r="DS38" s="609"/>
      <c r="DT38" s="609"/>
      <c r="DU38" s="609"/>
      <c r="DV38" s="610"/>
      <c r="DW38" s="611">
        <v>11.9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v>1652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2450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1047971</v>
      </c>
      <c r="CS39" s="621"/>
      <c r="CT39" s="621"/>
      <c r="CU39" s="621"/>
      <c r="CV39" s="621"/>
      <c r="CW39" s="621"/>
      <c r="CX39" s="621"/>
      <c r="CY39" s="622"/>
      <c r="CZ39" s="611">
        <v>15.2</v>
      </c>
      <c r="DA39" s="623"/>
      <c r="DB39" s="623"/>
      <c r="DC39" s="624"/>
      <c r="DD39" s="614">
        <v>488449</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22100</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65000</v>
      </c>
      <c r="CS40" s="609"/>
      <c r="CT40" s="609"/>
      <c r="CU40" s="609"/>
      <c r="CV40" s="609"/>
      <c r="CW40" s="609"/>
      <c r="CX40" s="609"/>
      <c r="CY40" s="610"/>
      <c r="CZ40" s="611">
        <v>0.9</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7125299</v>
      </c>
      <c r="S41" s="633"/>
      <c r="T41" s="633"/>
      <c r="U41" s="633"/>
      <c r="V41" s="633"/>
      <c r="W41" s="633"/>
      <c r="X41" s="633"/>
      <c r="Y41" s="636"/>
      <c r="Z41" s="637">
        <v>100</v>
      </c>
      <c r="AA41" s="637"/>
      <c r="AB41" s="637"/>
      <c r="AC41" s="637"/>
      <c r="AD41" s="638">
        <v>3890228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119230</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439175</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400</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156630</v>
      </c>
      <c r="CS42" s="621"/>
      <c r="CT42" s="621"/>
      <c r="CU42" s="621"/>
      <c r="CV42" s="621"/>
      <c r="CW42" s="621"/>
      <c r="CX42" s="621"/>
      <c r="CY42" s="622"/>
      <c r="CZ42" s="611">
        <v>2.2999999999999998</v>
      </c>
      <c r="DA42" s="623"/>
      <c r="DB42" s="623"/>
      <c r="DC42" s="624"/>
      <c r="DD42" s="614">
        <v>72719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4562</v>
      </c>
      <c r="CS43" s="621"/>
      <c r="CT43" s="621"/>
      <c r="CU43" s="621"/>
      <c r="CV43" s="621"/>
      <c r="CW43" s="621"/>
      <c r="CX43" s="621"/>
      <c r="CY43" s="622"/>
      <c r="CZ43" s="611">
        <v>0.1</v>
      </c>
      <c r="DA43" s="623"/>
      <c r="DB43" s="623"/>
      <c r="DC43" s="624"/>
      <c r="DD43" s="614">
        <v>4562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156611</v>
      </c>
      <c r="CS44" s="609"/>
      <c r="CT44" s="609"/>
      <c r="CU44" s="609"/>
      <c r="CV44" s="609"/>
      <c r="CW44" s="609"/>
      <c r="CX44" s="609"/>
      <c r="CY44" s="610"/>
      <c r="CZ44" s="611">
        <v>2.2999999999999998</v>
      </c>
      <c r="DA44" s="612"/>
      <c r="DB44" s="612"/>
      <c r="DC44" s="613"/>
      <c r="DD44" s="614">
        <v>72700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37515</v>
      </c>
      <c r="CS45" s="621"/>
      <c r="CT45" s="621"/>
      <c r="CU45" s="621"/>
      <c r="CV45" s="621"/>
      <c r="CW45" s="621"/>
      <c r="CX45" s="621"/>
      <c r="CY45" s="622"/>
      <c r="CZ45" s="611">
        <v>0.5</v>
      </c>
      <c r="DA45" s="623"/>
      <c r="DB45" s="623"/>
      <c r="DC45" s="624"/>
      <c r="DD45" s="614">
        <v>7050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117897</v>
      </c>
      <c r="CS46" s="609"/>
      <c r="CT46" s="609"/>
      <c r="CU46" s="609"/>
      <c r="CV46" s="609"/>
      <c r="CW46" s="609"/>
      <c r="CX46" s="609"/>
      <c r="CY46" s="610"/>
      <c r="CZ46" s="611">
        <v>1.7</v>
      </c>
      <c r="DA46" s="612"/>
      <c r="DB46" s="612"/>
      <c r="DC46" s="613"/>
      <c r="DD46" s="614">
        <v>64451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19</v>
      </c>
      <c r="CS47" s="621"/>
      <c r="CT47" s="621"/>
      <c r="CU47" s="621"/>
      <c r="CV47" s="621"/>
      <c r="CW47" s="621"/>
      <c r="CX47" s="621"/>
      <c r="CY47" s="622"/>
      <c r="CZ47" s="611">
        <v>0</v>
      </c>
      <c r="DA47" s="623"/>
      <c r="DB47" s="623"/>
      <c r="DC47" s="624"/>
      <c r="DD47" s="614">
        <v>19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6888885</v>
      </c>
      <c r="CS49" s="593"/>
      <c r="CT49" s="593"/>
      <c r="CU49" s="593"/>
      <c r="CV49" s="593"/>
      <c r="CW49" s="593"/>
      <c r="CX49" s="593"/>
      <c r="CY49" s="594"/>
      <c r="CZ49" s="595">
        <v>100</v>
      </c>
      <c r="DA49" s="596"/>
      <c r="DB49" s="596"/>
      <c r="DC49" s="597"/>
      <c r="DD49" s="598">
        <v>4412866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g0jLCAxqWWUyDP7rlz4r3e5RDYSIqpsG7JCr+UaAE7b+lReXZh3Npaagy0sWz965ZwatyniVj3Mld9eEGG7Yg==" saltValue="vQiDzjVdj544ot5T5W+I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7125</v>
      </c>
      <c r="R7" s="1090"/>
      <c r="S7" s="1090"/>
      <c r="T7" s="1090"/>
      <c r="U7" s="1090"/>
      <c r="V7" s="1090">
        <v>6889</v>
      </c>
      <c r="W7" s="1090"/>
      <c r="X7" s="1090"/>
      <c r="Y7" s="1090"/>
      <c r="Z7" s="1090"/>
      <c r="AA7" s="1090">
        <v>236</v>
      </c>
      <c r="AB7" s="1090"/>
      <c r="AC7" s="1090"/>
      <c r="AD7" s="1090"/>
      <c r="AE7" s="1091"/>
      <c r="AF7" s="1092">
        <v>233</v>
      </c>
      <c r="AG7" s="1093"/>
      <c r="AH7" s="1093"/>
      <c r="AI7" s="1093"/>
      <c r="AJ7" s="1094"/>
      <c r="AK7" s="1095" t="s">
        <v>546</v>
      </c>
      <c r="AL7" s="1096"/>
      <c r="AM7" s="1096"/>
      <c r="AN7" s="1096"/>
      <c r="AO7" s="1096"/>
      <c r="AP7" s="1096">
        <v>4256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7125</v>
      </c>
      <c r="R23" s="1048"/>
      <c r="S23" s="1048"/>
      <c r="T23" s="1048"/>
      <c r="U23" s="1048"/>
      <c r="V23" s="1048">
        <v>6889</v>
      </c>
      <c r="W23" s="1048"/>
      <c r="X23" s="1048"/>
      <c r="Y23" s="1048"/>
      <c r="Z23" s="1048"/>
      <c r="AA23" s="1048">
        <v>236</v>
      </c>
      <c r="AB23" s="1048"/>
      <c r="AC23" s="1048"/>
      <c r="AD23" s="1048"/>
      <c r="AE23" s="1055"/>
      <c r="AF23" s="1056">
        <v>233</v>
      </c>
      <c r="AG23" s="1048"/>
      <c r="AH23" s="1048"/>
      <c r="AI23" s="1048"/>
      <c r="AJ23" s="1057"/>
      <c r="AK23" s="1058"/>
      <c r="AL23" s="1059"/>
      <c r="AM23" s="1059"/>
      <c r="AN23" s="1059"/>
      <c r="AO23" s="1059"/>
      <c r="AP23" s="1048">
        <v>4256</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1386</v>
      </c>
      <c r="R28" s="1038"/>
      <c r="S28" s="1038"/>
      <c r="T28" s="1038"/>
      <c r="U28" s="1038"/>
      <c r="V28" s="1038">
        <v>1339</v>
      </c>
      <c r="W28" s="1038"/>
      <c r="X28" s="1038"/>
      <c r="Y28" s="1038"/>
      <c r="Z28" s="1038"/>
      <c r="AA28" s="1038">
        <v>17</v>
      </c>
      <c r="AB28" s="1038"/>
      <c r="AC28" s="1038"/>
      <c r="AD28" s="1038"/>
      <c r="AE28" s="1039"/>
      <c r="AF28" s="1040">
        <v>17</v>
      </c>
      <c r="AG28" s="1038"/>
      <c r="AH28" s="1038"/>
      <c r="AI28" s="1038"/>
      <c r="AJ28" s="1041"/>
      <c r="AK28" s="1029">
        <v>89213</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1581</v>
      </c>
      <c r="R29" s="1026"/>
      <c r="S29" s="1026"/>
      <c r="T29" s="1026"/>
      <c r="U29" s="1026"/>
      <c r="V29" s="1026">
        <v>1512</v>
      </c>
      <c r="W29" s="1026"/>
      <c r="X29" s="1026"/>
      <c r="Y29" s="1026"/>
      <c r="Z29" s="1026"/>
      <c r="AA29" s="1026">
        <v>69</v>
      </c>
      <c r="AB29" s="1026"/>
      <c r="AC29" s="1026"/>
      <c r="AD29" s="1026"/>
      <c r="AE29" s="1027"/>
      <c r="AF29" s="1022">
        <v>69</v>
      </c>
      <c r="AG29" s="1023"/>
      <c r="AH29" s="1023"/>
      <c r="AI29" s="1023"/>
      <c r="AJ29" s="1024"/>
      <c r="AK29" s="967">
        <v>219434</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184</v>
      </c>
      <c r="R30" s="1026"/>
      <c r="S30" s="1026"/>
      <c r="T30" s="1026"/>
      <c r="U30" s="1026"/>
      <c r="V30" s="1026">
        <v>182</v>
      </c>
      <c r="W30" s="1026"/>
      <c r="X30" s="1026"/>
      <c r="Y30" s="1026"/>
      <c r="Z30" s="1026"/>
      <c r="AA30" s="1026">
        <v>2</v>
      </c>
      <c r="AB30" s="1026"/>
      <c r="AC30" s="1026"/>
      <c r="AD30" s="1026"/>
      <c r="AE30" s="1027"/>
      <c r="AF30" s="1022">
        <v>2</v>
      </c>
      <c r="AG30" s="1023"/>
      <c r="AH30" s="1023"/>
      <c r="AI30" s="1023"/>
      <c r="AJ30" s="1024"/>
      <c r="AK30" s="967">
        <v>54805</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339</v>
      </c>
      <c r="R31" s="1026"/>
      <c r="S31" s="1026"/>
      <c r="T31" s="1026"/>
      <c r="U31" s="1026"/>
      <c r="V31" s="1026">
        <v>335</v>
      </c>
      <c r="W31" s="1026"/>
      <c r="X31" s="1026"/>
      <c r="Y31" s="1026"/>
      <c r="Z31" s="1026"/>
      <c r="AA31" s="1026">
        <v>4</v>
      </c>
      <c r="AB31" s="1026"/>
      <c r="AC31" s="1026"/>
      <c r="AD31" s="1026"/>
      <c r="AE31" s="1027"/>
      <c r="AF31" s="1022">
        <v>67</v>
      </c>
      <c r="AG31" s="1023"/>
      <c r="AH31" s="1023"/>
      <c r="AI31" s="1023"/>
      <c r="AJ31" s="1024"/>
      <c r="AK31" s="967">
        <v>160</v>
      </c>
      <c r="AL31" s="958"/>
      <c r="AM31" s="958"/>
      <c r="AN31" s="958"/>
      <c r="AO31" s="958"/>
      <c r="AP31" s="958">
        <v>2574</v>
      </c>
      <c r="AQ31" s="958"/>
      <c r="AR31" s="958"/>
      <c r="AS31" s="958"/>
      <c r="AT31" s="958"/>
      <c r="AU31" s="958">
        <v>1478</v>
      </c>
      <c r="AV31" s="958"/>
      <c r="AW31" s="958"/>
      <c r="AX31" s="958"/>
      <c r="AY31" s="958"/>
      <c r="AZ31" s="1028" t="s">
        <v>547</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23</v>
      </c>
      <c r="R32" s="1026"/>
      <c r="S32" s="1026"/>
      <c r="T32" s="1026"/>
      <c r="U32" s="1026"/>
      <c r="V32" s="1026">
        <v>36</v>
      </c>
      <c r="W32" s="1026"/>
      <c r="X32" s="1026"/>
      <c r="Y32" s="1026"/>
      <c r="Z32" s="1026"/>
      <c r="AA32" s="1026">
        <v>-12</v>
      </c>
      <c r="AB32" s="1026"/>
      <c r="AC32" s="1026"/>
      <c r="AD32" s="1026"/>
      <c r="AE32" s="1027"/>
      <c r="AF32" s="1022">
        <v>9</v>
      </c>
      <c r="AG32" s="1023"/>
      <c r="AH32" s="1023"/>
      <c r="AI32" s="1023"/>
      <c r="AJ32" s="1024"/>
      <c r="AK32" s="967">
        <v>2</v>
      </c>
      <c r="AL32" s="958"/>
      <c r="AM32" s="958"/>
      <c r="AN32" s="958"/>
      <c r="AO32" s="958"/>
      <c r="AP32" s="958">
        <v>13</v>
      </c>
      <c r="AQ32" s="958"/>
      <c r="AR32" s="958"/>
      <c r="AS32" s="958"/>
      <c r="AT32" s="958"/>
      <c r="AU32" s="958">
        <v>7</v>
      </c>
      <c r="AV32" s="958"/>
      <c r="AW32" s="958"/>
      <c r="AX32" s="958"/>
      <c r="AY32" s="958"/>
      <c r="AZ32" s="1028" t="s">
        <v>547</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164</v>
      </c>
      <c r="AG63" s="946"/>
      <c r="AH63" s="946"/>
      <c r="AI63" s="946"/>
      <c r="AJ63" s="1009"/>
      <c r="AK63" s="1010"/>
      <c r="AL63" s="950"/>
      <c r="AM63" s="950"/>
      <c r="AN63" s="950"/>
      <c r="AO63" s="950"/>
      <c r="AP63" s="946">
        <v>2587</v>
      </c>
      <c r="AQ63" s="946"/>
      <c r="AR63" s="946"/>
      <c r="AS63" s="946"/>
      <c r="AT63" s="946"/>
      <c r="AU63" s="946">
        <v>1485</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1103</v>
      </c>
      <c r="R68" s="969"/>
      <c r="S68" s="969"/>
      <c r="T68" s="969"/>
      <c r="U68" s="969"/>
      <c r="V68" s="969">
        <v>1100</v>
      </c>
      <c r="W68" s="969"/>
      <c r="X68" s="969"/>
      <c r="Y68" s="969"/>
      <c r="Z68" s="969"/>
      <c r="AA68" s="969">
        <v>3</v>
      </c>
      <c r="AB68" s="969"/>
      <c r="AC68" s="969"/>
      <c r="AD68" s="969"/>
      <c r="AE68" s="969"/>
      <c r="AF68" s="969">
        <v>3</v>
      </c>
      <c r="AG68" s="969"/>
      <c r="AH68" s="969"/>
      <c r="AI68" s="969"/>
      <c r="AJ68" s="969"/>
      <c r="AK68" s="969" t="s">
        <v>547</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83</v>
      </c>
      <c r="R69" s="958"/>
      <c r="S69" s="958"/>
      <c r="T69" s="958"/>
      <c r="U69" s="958"/>
      <c r="V69" s="958">
        <v>69</v>
      </c>
      <c r="W69" s="958"/>
      <c r="X69" s="958"/>
      <c r="Y69" s="958"/>
      <c r="Z69" s="958"/>
      <c r="AA69" s="958">
        <v>14</v>
      </c>
      <c r="AB69" s="958"/>
      <c r="AC69" s="958"/>
      <c r="AD69" s="958"/>
      <c r="AE69" s="958"/>
      <c r="AF69" s="958">
        <v>14</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550</v>
      </c>
      <c r="C70" s="962"/>
      <c r="D70" s="962"/>
      <c r="E70" s="962"/>
      <c r="F70" s="962"/>
      <c r="G70" s="962"/>
      <c r="H70" s="962"/>
      <c r="I70" s="962"/>
      <c r="J70" s="962"/>
      <c r="K70" s="962"/>
      <c r="L70" s="962"/>
      <c r="M70" s="962"/>
      <c r="N70" s="962"/>
      <c r="O70" s="962"/>
      <c r="P70" s="963"/>
      <c r="Q70" s="964">
        <v>6431</v>
      </c>
      <c r="R70" s="958"/>
      <c r="S70" s="958"/>
      <c r="T70" s="958"/>
      <c r="U70" s="958"/>
      <c r="V70" s="958">
        <v>6234</v>
      </c>
      <c r="W70" s="958"/>
      <c r="X70" s="958"/>
      <c r="Y70" s="958"/>
      <c r="Z70" s="958"/>
      <c r="AA70" s="958">
        <v>197</v>
      </c>
      <c r="AB70" s="958"/>
      <c r="AC70" s="958"/>
      <c r="AD70" s="958"/>
      <c r="AE70" s="958"/>
      <c r="AF70" s="958">
        <v>197</v>
      </c>
      <c r="AG70" s="958"/>
      <c r="AH70" s="958"/>
      <c r="AI70" s="958"/>
      <c r="AJ70" s="958"/>
      <c r="AK70" s="958" t="s">
        <v>547</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551</v>
      </c>
      <c r="C71" s="962"/>
      <c r="D71" s="962"/>
      <c r="E71" s="962"/>
      <c r="F71" s="962"/>
      <c r="G71" s="962"/>
      <c r="H71" s="962"/>
      <c r="I71" s="962"/>
      <c r="J71" s="962"/>
      <c r="K71" s="962"/>
      <c r="L71" s="962"/>
      <c r="M71" s="962"/>
      <c r="N71" s="962"/>
      <c r="O71" s="962"/>
      <c r="P71" s="963"/>
      <c r="Q71" s="964">
        <v>3932</v>
      </c>
      <c r="R71" s="958"/>
      <c r="S71" s="958"/>
      <c r="T71" s="958"/>
      <c r="U71" s="958"/>
      <c r="V71" s="958">
        <v>3872</v>
      </c>
      <c r="W71" s="958"/>
      <c r="X71" s="958"/>
      <c r="Y71" s="958"/>
      <c r="Z71" s="958"/>
      <c r="AA71" s="958">
        <v>60</v>
      </c>
      <c r="AB71" s="958"/>
      <c r="AC71" s="958"/>
      <c r="AD71" s="958"/>
      <c r="AE71" s="958"/>
      <c r="AF71" s="958">
        <v>60</v>
      </c>
      <c r="AG71" s="958"/>
      <c r="AH71" s="958"/>
      <c r="AI71" s="958"/>
      <c r="AJ71" s="958"/>
      <c r="AK71" s="958" t="s">
        <v>547</v>
      </c>
      <c r="AL71" s="958"/>
      <c r="AM71" s="958"/>
      <c r="AN71" s="958"/>
      <c r="AO71" s="958"/>
      <c r="AP71" s="958">
        <v>11899</v>
      </c>
      <c r="AQ71" s="958"/>
      <c r="AR71" s="958"/>
      <c r="AS71" s="958"/>
      <c r="AT71" s="958"/>
      <c r="AU71" s="958">
        <v>500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552</v>
      </c>
      <c r="C72" s="962"/>
      <c r="D72" s="962"/>
      <c r="E72" s="962"/>
      <c r="F72" s="962"/>
      <c r="G72" s="962"/>
      <c r="H72" s="962"/>
      <c r="I72" s="962"/>
      <c r="J72" s="962"/>
      <c r="K72" s="962"/>
      <c r="L72" s="962"/>
      <c r="M72" s="962"/>
      <c r="N72" s="962"/>
      <c r="O72" s="962"/>
      <c r="P72" s="963"/>
      <c r="Q72" s="964">
        <v>25</v>
      </c>
      <c r="R72" s="958"/>
      <c r="S72" s="958"/>
      <c r="T72" s="958"/>
      <c r="U72" s="958"/>
      <c r="V72" s="958">
        <v>19</v>
      </c>
      <c r="W72" s="958"/>
      <c r="X72" s="958"/>
      <c r="Y72" s="958"/>
      <c r="Z72" s="958"/>
      <c r="AA72" s="958">
        <v>6</v>
      </c>
      <c r="AB72" s="958"/>
      <c r="AC72" s="958"/>
      <c r="AD72" s="958"/>
      <c r="AE72" s="958"/>
      <c r="AF72" s="958">
        <v>6</v>
      </c>
      <c r="AG72" s="958"/>
      <c r="AH72" s="958"/>
      <c r="AI72" s="958"/>
      <c r="AJ72" s="958"/>
      <c r="AK72" s="958">
        <v>7</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553</v>
      </c>
      <c r="C73" s="962"/>
      <c r="D73" s="962"/>
      <c r="E73" s="962"/>
      <c r="F73" s="962"/>
      <c r="G73" s="962"/>
      <c r="H73" s="962"/>
      <c r="I73" s="962"/>
      <c r="J73" s="962"/>
      <c r="K73" s="962"/>
      <c r="L73" s="962"/>
      <c r="M73" s="962"/>
      <c r="N73" s="962"/>
      <c r="O73" s="962"/>
      <c r="P73" s="963"/>
      <c r="Q73" s="964">
        <v>406</v>
      </c>
      <c r="R73" s="958"/>
      <c r="S73" s="958"/>
      <c r="T73" s="958"/>
      <c r="U73" s="958"/>
      <c r="V73" s="958">
        <v>324</v>
      </c>
      <c r="W73" s="958"/>
      <c r="X73" s="958"/>
      <c r="Y73" s="958"/>
      <c r="Z73" s="958"/>
      <c r="AA73" s="958">
        <v>82</v>
      </c>
      <c r="AB73" s="958"/>
      <c r="AC73" s="958"/>
      <c r="AD73" s="958"/>
      <c r="AE73" s="958"/>
      <c r="AF73" s="958">
        <v>82</v>
      </c>
      <c r="AG73" s="958"/>
      <c r="AH73" s="958"/>
      <c r="AI73" s="958"/>
      <c r="AJ73" s="958"/>
      <c r="AK73" s="958" t="s">
        <v>547</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560</v>
      </c>
      <c r="C74" s="962"/>
      <c r="D74" s="962"/>
      <c r="E74" s="962"/>
      <c r="F74" s="962"/>
      <c r="G74" s="962"/>
      <c r="H74" s="962"/>
      <c r="I74" s="962"/>
      <c r="J74" s="962"/>
      <c r="K74" s="962"/>
      <c r="L74" s="962"/>
      <c r="M74" s="962"/>
      <c r="N74" s="962"/>
      <c r="O74" s="962"/>
      <c r="P74" s="963"/>
      <c r="Q74" s="964">
        <v>161934</v>
      </c>
      <c r="R74" s="958"/>
      <c r="S74" s="958"/>
      <c r="T74" s="958"/>
      <c r="U74" s="958"/>
      <c r="V74" s="958">
        <v>158460</v>
      </c>
      <c r="W74" s="958"/>
      <c r="X74" s="958"/>
      <c r="Y74" s="958"/>
      <c r="Z74" s="958"/>
      <c r="AA74" s="958">
        <v>3473</v>
      </c>
      <c r="AB74" s="958"/>
      <c r="AC74" s="958"/>
      <c r="AD74" s="958"/>
      <c r="AE74" s="958"/>
      <c r="AF74" s="958">
        <v>3473</v>
      </c>
      <c r="AG74" s="958"/>
      <c r="AH74" s="958"/>
      <c r="AI74" s="958"/>
      <c r="AJ74" s="958"/>
      <c r="AK74" s="958">
        <v>1726</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554</v>
      </c>
      <c r="C75" s="962"/>
      <c r="D75" s="962"/>
      <c r="E75" s="962"/>
      <c r="F75" s="962"/>
      <c r="G75" s="962"/>
      <c r="H75" s="962"/>
      <c r="I75" s="962"/>
      <c r="J75" s="962"/>
      <c r="K75" s="962"/>
      <c r="L75" s="962"/>
      <c r="M75" s="962"/>
      <c r="N75" s="962"/>
      <c r="O75" s="962"/>
      <c r="P75" s="963"/>
      <c r="Q75" s="965">
        <v>622</v>
      </c>
      <c r="R75" s="966"/>
      <c r="S75" s="966"/>
      <c r="T75" s="966"/>
      <c r="U75" s="967"/>
      <c r="V75" s="968">
        <v>512</v>
      </c>
      <c r="W75" s="966"/>
      <c r="X75" s="966"/>
      <c r="Y75" s="966"/>
      <c r="Z75" s="967"/>
      <c r="AA75" s="968">
        <v>110</v>
      </c>
      <c r="AB75" s="966"/>
      <c r="AC75" s="966"/>
      <c r="AD75" s="966"/>
      <c r="AE75" s="967"/>
      <c r="AF75" s="968">
        <v>1236</v>
      </c>
      <c r="AG75" s="966"/>
      <c r="AH75" s="966"/>
      <c r="AI75" s="966"/>
      <c r="AJ75" s="967"/>
      <c r="AK75" s="968">
        <v>4</v>
      </c>
      <c r="AL75" s="966"/>
      <c r="AM75" s="966"/>
      <c r="AN75" s="966"/>
      <c r="AO75" s="967"/>
      <c r="AP75" s="968">
        <v>354</v>
      </c>
      <c r="AQ75" s="966"/>
      <c r="AR75" s="966"/>
      <c r="AS75" s="966"/>
      <c r="AT75" s="967"/>
      <c r="AU75" s="968" t="s">
        <v>547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5071</v>
      </c>
      <c r="AG88" s="946"/>
      <c r="AH88" s="946"/>
      <c r="AI88" s="946"/>
      <c r="AJ88" s="946"/>
      <c r="AK88" s="950"/>
      <c r="AL88" s="950"/>
      <c r="AM88" s="950"/>
      <c r="AN88" s="950"/>
      <c r="AO88" s="950"/>
      <c r="AP88" s="946">
        <v>12253</v>
      </c>
      <c r="AQ88" s="946"/>
      <c r="AR88" s="946"/>
      <c r="AS88" s="946"/>
      <c r="AT88" s="946"/>
      <c r="AU88" s="946">
        <v>500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609569</v>
      </c>
      <c r="AB110" s="876"/>
      <c r="AC110" s="876"/>
      <c r="AD110" s="876"/>
      <c r="AE110" s="877"/>
      <c r="AF110" s="878">
        <v>601061</v>
      </c>
      <c r="AG110" s="876"/>
      <c r="AH110" s="876"/>
      <c r="AI110" s="876"/>
      <c r="AJ110" s="877"/>
      <c r="AK110" s="878">
        <v>571891</v>
      </c>
      <c r="AL110" s="876"/>
      <c r="AM110" s="876"/>
      <c r="AN110" s="876"/>
      <c r="AO110" s="877"/>
      <c r="AP110" s="879">
        <v>16.5</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5135760</v>
      </c>
      <c r="BR110" s="829"/>
      <c r="BS110" s="829"/>
      <c r="BT110" s="829"/>
      <c r="BU110" s="829"/>
      <c r="BV110" s="829">
        <v>4658256</v>
      </c>
      <c r="BW110" s="829"/>
      <c r="BX110" s="829"/>
      <c r="BY110" s="829"/>
      <c r="BZ110" s="829"/>
      <c r="CA110" s="829">
        <v>4255978</v>
      </c>
      <c r="CB110" s="829"/>
      <c r="CC110" s="829"/>
      <c r="CD110" s="829"/>
      <c r="CE110" s="829"/>
      <c r="CF110" s="853">
        <v>122.8</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1780018</v>
      </c>
      <c r="BR112" s="804"/>
      <c r="BS112" s="804"/>
      <c r="BT112" s="804"/>
      <c r="BU112" s="804"/>
      <c r="BV112" s="804">
        <v>1638289</v>
      </c>
      <c r="BW112" s="804"/>
      <c r="BX112" s="804"/>
      <c r="BY112" s="804"/>
      <c r="BZ112" s="804"/>
      <c r="CA112" s="804">
        <v>1484373</v>
      </c>
      <c r="CB112" s="804"/>
      <c r="CC112" s="804"/>
      <c r="CD112" s="804"/>
      <c r="CE112" s="804"/>
      <c r="CF112" s="862">
        <v>42.8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127877</v>
      </c>
      <c r="AB113" s="906"/>
      <c r="AC113" s="906"/>
      <c r="AD113" s="906"/>
      <c r="AE113" s="907"/>
      <c r="AF113" s="908">
        <v>151382</v>
      </c>
      <c r="AG113" s="906"/>
      <c r="AH113" s="906"/>
      <c r="AI113" s="906"/>
      <c r="AJ113" s="907"/>
      <c r="AK113" s="908">
        <v>137506</v>
      </c>
      <c r="AL113" s="906"/>
      <c r="AM113" s="906"/>
      <c r="AN113" s="906"/>
      <c r="AO113" s="907"/>
      <c r="AP113" s="909">
        <v>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567303</v>
      </c>
      <c r="BR113" s="804"/>
      <c r="BS113" s="804"/>
      <c r="BT113" s="804"/>
      <c r="BU113" s="804"/>
      <c r="BV113" s="804">
        <v>531514</v>
      </c>
      <c r="BW113" s="804"/>
      <c r="BX113" s="804"/>
      <c r="BY113" s="804"/>
      <c r="BZ113" s="804"/>
      <c r="CA113" s="804">
        <v>499772</v>
      </c>
      <c r="CB113" s="804"/>
      <c r="CC113" s="804"/>
      <c r="CD113" s="804"/>
      <c r="CE113" s="804"/>
      <c r="CF113" s="862">
        <v>14.4</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39358</v>
      </c>
      <c r="AB114" s="767"/>
      <c r="AC114" s="767"/>
      <c r="AD114" s="767"/>
      <c r="AE114" s="768"/>
      <c r="AF114" s="769">
        <v>51360</v>
      </c>
      <c r="AG114" s="767"/>
      <c r="AH114" s="767"/>
      <c r="AI114" s="767"/>
      <c r="AJ114" s="768"/>
      <c r="AK114" s="769">
        <v>50359</v>
      </c>
      <c r="AL114" s="767"/>
      <c r="AM114" s="767"/>
      <c r="AN114" s="767"/>
      <c r="AO114" s="768"/>
      <c r="AP114" s="811">
        <v>1.5</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700798</v>
      </c>
      <c r="BR114" s="804"/>
      <c r="BS114" s="804"/>
      <c r="BT114" s="804"/>
      <c r="BU114" s="804"/>
      <c r="BV114" s="804">
        <v>734371</v>
      </c>
      <c r="BW114" s="804"/>
      <c r="BX114" s="804"/>
      <c r="BY114" s="804"/>
      <c r="BZ114" s="804"/>
      <c r="CA114" s="804">
        <v>727056</v>
      </c>
      <c r="CB114" s="804"/>
      <c r="CC114" s="804"/>
      <c r="CD114" s="804"/>
      <c r="CE114" s="804"/>
      <c r="CF114" s="862">
        <v>21</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776804</v>
      </c>
      <c r="AB117" s="890"/>
      <c r="AC117" s="890"/>
      <c r="AD117" s="890"/>
      <c r="AE117" s="891"/>
      <c r="AF117" s="892">
        <v>803803</v>
      </c>
      <c r="AG117" s="890"/>
      <c r="AH117" s="890"/>
      <c r="AI117" s="890"/>
      <c r="AJ117" s="891"/>
      <c r="AK117" s="892">
        <v>759756</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441</v>
      </c>
      <c r="BP119" s="865"/>
      <c r="BQ119" s="866">
        <v>8183879</v>
      </c>
      <c r="BR119" s="832"/>
      <c r="BS119" s="832"/>
      <c r="BT119" s="832"/>
      <c r="BU119" s="832"/>
      <c r="BV119" s="832">
        <v>7562430</v>
      </c>
      <c r="BW119" s="832"/>
      <c r="BX119" s="832"/>
      <c r="BY119" s="832"/>
      <c r="BZ119" s="832"/>
      <c r="CA119" s="832">
        <v>6967179</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3077324</v>
      </c>
      <c r="BR120" s="829"/>
      <c r="BS120" s="829"/>
      <c r="BT120" s="829"/>
      <c r="BU120" s="829"/>
      <c r="BV120" s="829">
        <v>3592520</v>
      </c>
      <c r="BW120" s="829"/>
      <c r="BX120" s="829"/>
      <c r="BY120" s="829"/>
      <c r="BZ120" s="829"/>
      <c r="CA120" s="829">
        <v>4182466</v>
      </c>
      <c r="CB120" s="829"/>
      <c r="CC120" s="829"/>
      <c r="CD120" s="829"/>
      <c r="CE120" s="829"/>
      <c r="CF120" s="853">
        <v>120.7</v>
      </c>
      <c r="CG120" s="854"/>
      <c r="CH120" s="854"/>
      <c r="CI120" s="854"/>
      <c r="CJ120" s="854"/>
      <c r="CK120" s="855" t="s">
        <v>445</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1771275</v>
      </c>
      <c r="DH120" s="829"/>
      <c r="DI120" s="829"/>
      <c r="DJ120" s="829"/>
      <c r="DK120" s="829"/>
      <c r="DL120" s="829">
        <v>1630110</v>
      </c>
      <c r="DM120" s="829"/>
      <c r="DN120" s="829"/>
      <c r="DO120" s="829"/>
      <c r="DP120" s="829"/>
      <c r="DQ120" s="829">
        <v>1477539</v>
      </c>
      <c r="DR120" s="829"/>
      <c r="DS120" s="829"/>
      <c r="DT120" s="829"/>
      <c r="DU120" s="829"/>
      <c r="DV120" s="830">
        <v>42.6</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46056</v>
      </c>
      <c r="BR121" s="804"/>
      <c r="BS121" s="804"/>
      <c r="BT121" s="804"/>
      <c r="BU121" s="804"/>
      <c r="BV121" s="804">
        <v>42657</v>
      </c>
      <c r="BW121" s="804"/>
      <c r="BX121" s="804"/>
      <c r="BY121" s="804"/>
      <c r="BZ121" s="804"/>
      <c r="CA121" s="804">
        <v>39247</v>
      </c>
      <c r="CB121" s="804"/>
      <c r="CC121" s="804"/>
      <c r="CD121" s="804"/>
      <c r="CE121" s="804"/>
      <c r="CF121" s="862">
        <v>1.1000000000000001</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8743</v>
      </c>
      <c r="DH121" s="804"/>
      <c r="DI121" s="804"/>
      <c r="DJ121" s="804"/>
      <c r="DK121" s="804"/>
      <c r="DL121" s="804">
        <v>8179</v>
      </c>
      <c r="DM121" s="804"/>
      <c r="DN121" s="804"/>
      <c r="DO121" s="804"/>
      <c r="DP121" s="804"/>
      <c r="DQ121" s="804">
        <v>6834</v>
      </c>
      <c r="DR121" s="804"/>
      <c r="DS121" s="804"/>
      <c r="DT121" s="804"/>
      <c r="DU121" s="804"/>
      <c r="DV121" s="781">
        <v>0.2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4944754</v>
      </c>
      <c r="BR122" s="832"/>
      <c r="BS122" s="832"/>
      <c r="BT122" s="832"/>
      <c r="BU122" s="832"/>
      <c r="BV122" s="832">
        <v>4743027</v>
      </c>
      <c r="BW122" s="832"/>
      <c r="BX122" s="832"/>
      <c r="BY122" s="832"/>
      <c r="BZ122" s="832"/>
      <c r="CA122" s="832">
        <v>4401474</v>
      </c>
      <c r="CB122" s="832"/>
      <c r="CC122" s="832"/>
      <c r="CD122" s="832"/>
      <c r="CE122" s="832"/>
      <c r="CF122" s="833">
        <v>127</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449</v>
      </c>
      <c r="BP123" s="865"/>
      <c r="BQ123" s="819">
        <v>8068134</v>
      </c>
      <c r="BR123" s="820"/>
      <c r="BS123" s="820"/>
      <c r="BT123" s="820"/>
      <c r="BU123" s="820"/>
      <c r="BV123" s="820">
        <v>8378204</v>
      </c>
      <c r="BW123" s="820"/>
      <c r="BX123" s="820"/>
      <c r="BY123" s="820"/>
      <c r="BZ123" s="820"/>
      <c r="CA123" s="820">
        <v>8623187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5631</v>
      </c>
      <c r="AB128" s="788"/>
      <c r="AC128" s="788"/>
      <c r="AD128" s="788"/>
      <c r="AE128" s="789"/>
      <c r="AF128" s="790">
        <v>6013</v>
      </c>
      <c r="AG128" s="788"/>
      <c r="AH128" s="788"/>
      <c r="AI128" s="788"/>
      <c r="AJ128" s="789"/>
      <c r="AK128" s="790">
        <v>674</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3981921</v>
      </c>
      <c r="AB129" s="767"/>
      <c r="AC129" s="767"/>
      <c r="AD129" s="767"/>
      <c r="AE129" s="768"/>
      <c r="AF129" s="769">
        <v>3852460</v>
      </c>
      <c r="AG129" s="767"/>
      <c r="AH129" s="767"/>
      <c r="AI129" s="767"/>
      <c r="AJ129" s="768"/>
      <c r="AK129" s="769">
        <v>3877696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435962</v>
      </c>
      <c r="AB130" s="767"/>
      <c r="AC130" s="767"/>
      <c r="AD130" s="767"/>
      <c r="AE130" s="768"/>
      <c r="AF130" s="769">
        <v>418674</v>
      </c>
      <c r="AG130" s="767"/>
      <c r="AH130" s="767"/>
      <c r="AI130" s="767"/>
      <c r="AJ130" s="768"/>
      <c r="AK130" s="769">
        <v>411869</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10.1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3545959</v>
      </c>
      <c r="AB131" s="751"/>
      <c r="AC131" s="751"/>
      <c r="AD131" s="751"/>
      <c r="AE131" s="752"/>
      <c r="AF131" s="753">
        <v>3433786</v>
      </c>
      <c r="AG131" s="751"/>
      <c r="AH131" s="751"/>
      <c r="AI131" s="751"/>
      <c r="AJ131" s="752"/>
      <c r="AK131" s="753">
        <v>3465827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9.4533241920000002</v>
      </c>
      <c r="AB132" s="732"/>
      <c r="AC132" s="732"/>
      <c r="AD132" s="732"/>
      <c r="AE132" s="733"/>
      <c r="AF132" s="734">
        <v>11.04075793</v>
      </c>
      <c r="AG132" s="732"/>
      <c r="AH132" s="732"/>
      <c r="AI132" s="732"/>
      <c r="AJ132" s="733"/>
      <c r="AK132" s="734">
        <v>10.018186139999999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10.5</v>
      </c>
      <c r="AB133" s="711"/>
      <c r="AC133" s="711"/>
      <c r="AD133" s="711"/>
      <c r="AE133" s="712"/>
      <c r="AF133" s="710">
        <v>10.3</v>
      </c>
      <c r="AG133" s="711"/>
      <c r="AH133" s="711"/>
      <c r="AI133" s="711"/>
      <c r="AJ133" s="712"/>
      <c r="AK133" s="710">
        <v>10.1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ULfDCXXFCKaPS0nd7hSgO8uByTctlCpv6fdQKa7g7RWtoGG/awtIUprFzZ9TY+KjA4VU8xLPL1qa0CS+TU7PQ==" saltValue="5AFeVSwsbyxq873hGkRQ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tbVjHahEwA8ERJKA7Ual/iUNlCV7mef9zEBk+Bqec8nmnS77CRxJklmFgrdkb72MbJ/YCsd6tN7eLVypEtN6w==" saltValue="tbEOrqg8RHArI2IRXWMZ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xMVU7colPhE8fuRbZX7dQYtG6p/D5NBPMDl1W2lK8rVJYr9IfClPKuiB9sM5ssydi8UnWJfLEOn76tprtwxMw==" saltValue="/A3v9X4tuxiiEIZPOc7y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1053948</v>
      </c>
      <c r="AP9" s="274">
        <v>77668</v>
      </c>
      <c r="AQ9" s="275">
        <v>111034</v>
      </c>
      <c r="AR9" s="276">
        <v>-30.1</v>
      </c>
    </row>
    <row r="10" spans="1:46" ht="13.5" customHeight="1" x14ac:dyDescent="0.15">
      <c r="A10" s="259"/>
      <c r="AK10" s="1117" t="s">
        <v>484</v>
      </c>
      <c r="AL10" s="1118"/>
      <c r="AM10" s="1118"/>
      <c r="AN10" s="1119"/>
      <c r="AO10" s="277">
        <v>7296</v>
      </c>
      <c r="AP10" s="277">
        <v>538</v>
      </c>
      <c r="AQ10" s="278">
        <v>15617</v>
      </c>
      <c r="AR10" s="279">
        <v>-96.6</v>
      </c>
    </row>
    <row r="11" spans="1:46" ht="13.5" customHeight="1" x14ac:dyDescent="0.15">
      <c r="A11" s="259"/>
      <c r="AK11" s="1117" t="s">
        <v>485</v>
      </c>
      <c r="AL11" s="1118"/>
      <c r="AM11" s="1118"/>
      <c r="AN11" s="1119"/>
      <c r="AO11" s="277" t="s">
        <v>486</v>
      </c>
      <c r="AP11" s="277" t="s">
        <v>486</v>
      </c>
      <c r="AQ11" s="278">
        <v>1538</v>
      </c>
      <c r="AR11" s="279" t="s">
        <v>486</v>
      </c>
    </row>
    <row r="12" spans="1:46" ht="13.5" customHeight="1" x14ac:dyDescent="0.15">
      <c r="A12" s="259"/>
      <c r="AK12" s="1117" t="s">
        <v>487</v>
      </c>
      <c r="AL12" s="1118"/>
      <c r="AM12" s="1118"/>
      <c r="AN12" s="1119"/>
      <c r="AO12" s="277" t="s">
        <v>486</v>
      </c>
      <c r="AP12" s="277" t="s">
        <v>486</v>
      </c>
      <c r="AQ12" s="278">
        <v>0</v>
      </c>
      <c r="AR12" s="279" t="s">
        <v>486</v>
      </c>
    </row>
    <row r="13" spans="1:46" ht="13.5" customHeight="1" x14ac:dyDescent="0.15">
      <c r="A13" s="259"/>
      <c r="AK13" s="1117" t="s">
        <v>488</v>
      </c>
      <c r="AL13" s="1118"/>
      <c r="AM13" s="1118"/>
      <c r="AN13" s="1119"/>
      <c r="AO13" s="277">
        <v>59876</v>
      </c>
      <c r="AP13" s="277">
        <v>4412</v>
      </c>
      <c r="AQ13" s="278">
        <v>4378</v>
      </c>
      <c r="AR13" s="279">
        <v>0.8</v>
      </c>
    </row>
    <row r="14" spans="1:46" ht="13.5" customHeight="1" x14ac:dyDescent="0.15">
      <c r="A14" s="259"/>
      <c r="AK14" s="1117" t="s">
        <v>489</v>
      </c>
      <c r="AL14" s="1118"/>
      <c r="AM14" s="1118"/>
      <c r="AN14" s="1119"/>
      <c r="AO14" s="277">
        <v>4562</v>
      </c>
      <c r="AP14" s="277">
        <v>336</v>
      </c>
      <c r="AQ14" s="278">
        <v>2499</v>
      </c>
      <c r="AR14" s="279">
        <v>-86.6</v>
      </c>
    </row>
    <row r="15" spans="1:46" ht="13.5" customHeight="1" x14ac:dyDescent="0.15">
      <c r="A15" s="259"/>
      <c r="AK15" s="1120" t="s">
        <v>490</v>
      </c>
      <c r="AL15" s="1121"/>
      <c r="AM15" s="1121"/>
      <c r="AN15" s="1122"/>
      <c r="AO15" s="277">
        <v>-74964</v>
      </c>
      <c r="AP15" s="277">
        <v>-5524</v>
      </c>
      <c r="AQ15" s="278">
        <v>-6867</v>
      </c>
      <c r="AR15" s="279">
        <v>-19.600000000000001</v>
      </c>
    </row>
    <row r="16" spans="1:46" x14ac:dyDescent="0.15">
      <c r="A16" s="259"/>
      <c r="AK16" s="1120" t="s">
        <v>178</v>
      </c>
      <c r="AL16" s="1121"/>
      <c r="AM16" s="1121"/>
      <c r="AN16" s="1122"/>
      <c r="AO16" s="277">
        <v>1050718</v>
      </c>
      <c r="AP16" s="277">
        <v>77429</v>
      </c>
      <c r="AQ16" s="278">
        <v>128199</v>
      </c>
      <c r="AR16" s="279">
        <v>-39.6</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7.89</v>
      </c>
      <c r="AP21" s="290">
        <v>10.85</v>
      </c>
      <c r="AQ21" s="291">
        <v>-2.96</v>
      </c>
      <c r="AS21" s="292"/>
      <c r="AT21" s="288"/>
    </row>
    <row r="22" spans="1:46" s="260" customFormat="1" x14ac:dyDescent="0.15">
      <c r="A22" s="288"/>
      <c r="AK22" s="1123" t="s">
        <v>496</v>
      </c>
      <c r="AL22" s="1124"/>
      <c r="AM22" s="1124"/>
      <c r="AN22" s="1125"/>
      <c r="AO22" s="293">
        <v>98.3</v>
      </c>
      <c r="AP22" s="294">
        <v>96.2</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571891</v>
      </c>
      <c r="AP32" s="303">
        <v>42144</v>
      </c>
      <c r="AQ32" s="304">
        <v>62185</v>
      </c>
      <c r="AR32" s="305">
        <v>-32.200000000000003</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137506</v>
      </c>
      <c r="AP35" s="303">
        <v>10133</v>
      </c>
      <c r="AQ35" s="304">
        <v>15497</v>
      </c>
      <c r="AR35" s="305">
        <v>-34.6</v>
      </c>
    </row>
    <row r="36" spans="1:46" ht="27" customHeight="1" x14ac:dyDescent="0.15">
      <c r="A36" s="259"/>
      <c r="AK36" s="1107" t="s">
        <v>504</v>
      </c>
      <c r="AL36" s="1108"/>
      <c r="AM36" s="1108"/>
      <c r="AN36" s="1109"/>
      <c r="AO36" s="303">
        <v>50359</v>
      </c>
      <c r="AP36" s="303">
        <v>3711</v>
      </c>
      <c r="AQ36" s="304">
        <v>3842</v>
      </c>
      <c r="AR36" s="305">
        <v>-3.4</v>
      </c>
    </row>
    <row r="37" spans="1:46" ht="13.5" customHeight="1" x14ac:dyDescent="0.15">
      <c r="A37" s="259"/>
      <c r="AK37" s="1107" t="s">
        <v>505</v>
      </c>
      <c r="AL37" s="1108"/>
      <c r="AM37" s="1108"/>
      <c r="AN37" s="1109"/>
      <c r="AO37" s="303" t="s">
        <v>486</v>
      </c>
      <c r="AP37" s="303" t="s">
        <v>486</v>
      </c>
      <c r="AQ37" s="304">
        <v>306</v>
      </c>
      <c r="AR37" s="305" t="s">
        <v>486</v>
      </c>
    </row>
    <row r="38" spans="1:46" ht="27" customHeight="1" x14ac:dyDescent="0.15">
      <c r="A38" s="259"/>
      <c r="AK38" s="1110" t="s">
        <v>506</v>
      </c>
      <c r="AL38" s="1111"/>
      <c r="AM38" s="1111"/>
      <c r="AN38" s="1112"/>
      <c r="AO38" s="306" t="s">
        <v>486</v>
      </c>
      <c r="AP38" s="306" t="s">
        <v>486</v>
      </c>
      <c r="AQ38" s="307">
        <v>4</v>
      </c>
      <c r="AR38" s="295" t="s">
        <v>486</v>
      </c>
      <c r="AS38" s="302"/>
    </row>
    <row r="39" spans="1:46" x14ac:dyDescent="0.15">
      <c r="A39" s="259"/>
      <c r="AK39" s="1110" t="s">
        <v>507</v>
      </c>
      <c r="AL39" s="1111"/>
      <c r="AM39" s="1111"/>
      <c r="AN39" s="1112"/>
      <c r="AO39" s="303">
        <v>-674</v>
      </c>
      <c r="AP39" s="303">
        <v>-50</v>
      </c>
      <c r="AQ39" s="304">
        <v>-2250</v>
      </c>
      <c r="AR39" s="305">
        <v>-97.8</v>
      </c>
      <c r="AS39" s="302"/>
    </row>
    <row r="40" spans="1:46" ht="27" customHeight="1" x14ac:dyDescent="0.15">
      <c r="A40" s="259"/>
      <c r="AK40" s="1107" t="s">
        <v>508</v>
      </c>
      <c r="AL40" s="1108"/>
      <c r="AM40" s="1108"/>
      <c r="AN40" s="1109"/>
      <c r="AO40" s="303">
        <v>-411869</v>
      </c>
      <c r="AP40" s="303">
        <v>-30351</v>
      </c>
      <c r="AQ40" s="304">
        <v>-52332</v>
      </c>
      <c r="AR40" s="305">
        <v>-42</v>
      </c>
      <c r="AS40" s="302"/>
    </row>
    <row r="41" spans="1:46" x14ac:dyDescent="0.15">
      <c r="A41" s="259"/>
      <c r="AK41" s="1113" t="s">
        <v>288</v>
      </c>
      <c r="AL41" s="1114"/>
      <c r="AM41" s="1114"/>
      <c r="AN41" s="1115"/>
      <c r="AO41" s="303">
        <v>347213</v>
      </c>
      <c r="AP41" s="303">
        <v>25587</v>
      </c>
      <c r="AQ41" s="304">
        <v>27253</v>
      </c>
      <c r="AR41" s="305">
        <v>-6.1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457902</v>
      </c>
      <c r="AN51" s="325">
        <v>32253</v>
      </c>
      <c r="AO51" s="326">
        <v>176.3</v>
      </c>
      <c r="AP51" s="327">
        <v>93492</v>
      </c>
      <c r="AQ51" s="328">
        <v>-13.6</v>
      </c>
      <c r="AR51" s="329">
        <v>189.9</v>
      </c>
    </row>
    <row r="52" spans="1:44" x14ac:dyDescent="0.15">
      <c r="A52" s="259"/>
      <c r="AK52" s="330"/>
      <c r="AL52" s="331" t="s">
        <v>518</v>
      </c>
      <c r="AM52" s="332">
        <v>245439</v>
      </c>
      <c r="AN52" s="333">
        <v>17288</v>
      </c>
      <c r="AO52" s="334">
        <v>197.2</v>
      </c>
      <c r="AP52" s="335">
        <v>53316</v>
      </c>
      <c r="AQ52" s="336">
        <v>6</v>
      </c>
      <c r="AR52" s="337">
        <v>191.2</v>
      </c>
    </row>
    <row r="53" spans="1:44" x14ac:dyDescent="0.15">
      <c r="A53" s="259"/>
      <c r="AK53" s="315" t="s">
        <v>519</v>
      </c>
      <c r="AL53" s="316"/>
      <c r="AM53" s="324">
        <v>144975</v>
      </c>
      <c r="AN53" s="325">
        <v>10334</v>
      </c>
      <c r="AO53" s="326">
        <v>-68</v>
      </c>
      <c r="AP53" s="327">
        <v>94796</v>
      </c>
      <c r="AQ53" s="328">
        <v>1.4</v>
      </c>
      <c r="AR53" s="329">
        <v>-69.400000000000006</v>
      </c>
    </row>
    <row r="54" spans="1:44" x14ac:dyDescent="0.15">
      <c r="A54" s="259"/>
      <c r="AK54" s="330"/>
      <c r="AL54" s="331" t="s">
        <v>518</v>
      </c>
      <c r="AM54" s="332">
        <v>78007</v>
      </c>
      <c r="AN54" s="333">
        <v>5560</v>
      </c>
      <c r="AO54" s="334">
        <v>-67.8</v>
      </c>
      <c r="AP54" s="335">
        <v>55781</v>
      </c>
      <c r="AQ54" s="336">
        <v>4.5999999999999996</v>
      </c>
      <c r="AR54" s="337">
        <v>-72.400000000000006</v>
      </c>
    </row>
    <row r="55" spans="1:44" x14ac:dyDescent="0.15">
      <c r="A55" s="259"/>
      <c r="AK55" s="315" t="s">
        <v>520</v>
      </c>
      <c r="AL55" s="316"/>
      <c r="AM55" s="324">
        <v>217118</v>
      </c>
      <c r="AN55" s="325">
        <v>15626</v>
      </c>
      <c r="AO55" s="326">
        <v>51.2</v>
      </c>
      <c r="AP55" s="327">
        <v>97758</v>
      </c>
      <c r="AQ55" s="328">
        <v>3.1</v>
      </c>
      <c r="AR55" s="329">
        <v>48.1</v>
      </c>
    </row>
    <row r="56" spans="1:44" x14ac:dyDescent="0.15">
      <c r="A56" s="259"/>
      <c r="AK56" s="330"/>
      <c r="AL56" s="331" t="s">
        <v>518</v>
      </c>
      <c r="AM56" s="332">
        <v>138346</v>
      </c>
      <c r="AN56" s="333">
        <v>9957</v>
      </c>
      <c r="AO56" s="334">
        <v>79.099999999999994</v>
      </c>
      <c r="AP56" s="335">
        <v>45946</v>
      </c>
      <c r="AQ56" s="336">
        <v>-17.600000000000001</v>
      </c>
      <c r="AR56" s="337">
        <v>96.7</v>
      </c>
    </row>
    <row r="57" spans="1:44" x14ac:dyDescent="0.15">
      <c r="A57" s="259"/>
      <c r="AK57" s="315" t="s">
        <v>521</v>
      </c>
      <c r="AL57" s="316"/>
      <c r="AM57" s="324">
        <v>194942</v>
      </c>
      <c r="AN57" s="325">
        <v>14245</v>
      </c>
      <c r="AO57" s="326">
        <v>-8.8000000000000007</v>
      </c>
      <c r="AP57" s="327">
        <v>91338</v>
      </c>
      <c r="AQ57" s="328">
        <v>-6.6</v>
      </c>
      <c r="AR57" s="329">
        <v>-2.2000000000000002</v>
      </c>
    </row>
    <row r="58" spans="1:44" x14ac:dyDescent="0.15">
      <c r="A58" s="259"/>
      <c r="AK58" s="330"/>
      <c r="AL58" s="331" t="s">
        <v>518</v>
      </c>
      <c r="AM58" s="332">
        <v>112251</v>
      </c>
      <c r="AN58" s="333">
        <v>8202</v>
      </c>
      <c r="AO58" s="334">
        <v>-17.600000000000001</v>
      </c>
      <c r="AP58" s="335">
        <v>43989</v>
      </c>
      <c r="AQ58" s="336">
        <v>-4.3</v>
      </c>
      <c r="AR58" s="337">
        <v>-13.3</v>
      </c>
    </row>
    <row r="59" spans="1:44" x14ac:dyDescent="0.15">
      <c r="A59" s="259"/>
      <c r="AK59" s="315" t="s">
        <v>522</v>
      </c>
      <c r="AL59" s="316"/>
      <c r="AM59" s="324">
        <v>156611</v>
      </c>
      <c r="AN59" s="325">
        <v>11541</v>
      </c>
      <c r="AO59" s="326">
        <v>-19</v>
      </c>
      <c r="AP59" s="327">
        <v>103975</v>
      </c>
      <c r="AQ59" s="328">
        <v>13.8</v>
      </c>
      <c r="AR59" s="329">
        <v>-32.799999999999997</v>
      </c>
    </row>
    <row r="60" spans="1:44" x14ac:dyDescent="0.15">
      <c r="A60" s="259"/>
      <c r="AK60" s="330"/>
      <c r="AL60" s="331" t="s">
        <v>518</v>
      </c>
      <c r="AM60" s="332">
        <v>117897</v>
      </c>
      <c r="AN60" s="333">
        <v>8688</v>
      </c>
      <c r="AO60" s="334">
        <v>5.9</v>
      </c>
      <c r="AP60" s="335">
        <v>52698</v>
      </c>
      <c r="AQ60" s="336">
        <v>19.8</v>
      </c>
      <c r="AR60" s="337">
        <v>-13.9</v>
      </c>
    </row>
    <row r="61" spans="1:44" x14ac:dyDescent="0.15">
      <c r="A61" s="259"/>
      <c r="AK61" s="315" t="s">
        <v>523</v>
      </c>
      <c r="AL61" s="338"/>
      <c r="AM61" s="324">
        <v>234310</v>
      </c>
      <c r="AN61" s="325">
        <v>16800</v>
      </c>
      <c r="AO61" s="326">
        <v>26.3</v>
      </c>
      <c r="AP61" s="327">
        <v>96272</v>
      </c>
      <c r="AQ61" s="339">
        <v>-0.4</v>
      </c>
      <c r="AR61" s="329">
        <v>26.7</v>
      </c>
    </row>
    <row r="62" spans="1:44" x14ac:dyDescent="0.15">
      <c r="A62" s="259"/>
      <c r="AK62" s="330"/>
      <c r="AL62" s="331" t="s">
        <v>518</v>
      </c>
      <c r="AM62" s="332">
        <v>138388</v>
      </c>
      <c r="AN62" s="333">
        <v>9939</v>
      </c>
      <c r="AO62" s="334">
        <v>39.4</v>
      </c>
      <c r="AP62" s="335">
        <v>50346</v>
      </c>
      <c r="AQ62" s="336">
        <v>1.7</v>
      </c>
      <c r="AR62" s="337">
        <v>37.700000000000003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ZbBJtdbuXsHfkNjKIInpBqCpnf1np9gaVZw0Z4H1HuIxMEhjD1MDxfysZw3pj8WZcKXQJfHztFiWcFR3JmyYA==" saltValue="OlgjGGUGIUHPVRJHeylz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YbuO3ae4RTlGNeIR2BxUUoq67COGxYrmm7hISFF9cNc7eW2WG6wFJfraeCiGfhnuGEVFg33bpvLLf/w39uj+LQ==" saltValue="m7cRXLO4H7rX4MHppm9W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oMuoHkKYh5joJ6TcAHkSd7A20lND7bsx9qJcK4cNUYSE6CRgDzC8NlE70YW3468TyK68i+RX3bqVudGvBS1LBw==" saltValue="mxSrHqJbfBpBtt46mbD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15.98</v>
      </c>
      <c r="G47" s="12">
        <v>19.47</v>
      </c>
      <c r="H47" s="12">
        <v>20.100000000000001</v>
      </c>
      <c r="I47" s="12">
        <v>25.19</v>
      </c>
      <c r="J47" s="13">
        <v>29.41</v>
      </c>
    </row>
    <row r="48" spans="2:10" ht="57.75" customHeight="1" x14ac:dyDescent="0.15">
      <c r="B48" s="14"/>
      <c r="C48" s="1128" t="s">
        <v>4</v>
      </c>
      <c r="D48" s="1128"/>
      <c r="E48" s="1129"/>
      <c r="F48" s="15">
        <v>5.31</v>
      </c>
      <c r="G48" s="16">
        <v>4.5</v>
      </c>
      <c r="H48" s="16">
        <v>5.52</v>
      </c>
      <c r="I48" s="16">
        <v>8.7899999999999991</v>
      </c>
      <c r="J48" s="17">
        <v>6.02</v>
      </c>
    </row>
    <row r="49" spans="2:10" ht="57.75" customHeight="1" thickBot="1" x14ac:dyDescent="0.2">
      <c r="B49" s="18"/>
      <c r="C49" s="1130" t="s">
        <v>5</v>
      </c>
      <c r="D49" s="1130"/>
      <c r="E49" s="1131"/>
      <c r="F49" s="19" t="s">
        <v>530</v>
      </c>
      <c r="G49" s="20">
        <v>3.36</v>
      </c>
      <c r="H49" s="20">
        <v>3.05</v>
      </c>
      <c r="I49" s="20">
        <v>7.5</v>
      </c>
      <c r="J49" s="21">
        <v>1.67</v>
      </c>
    </row>
    <row r="50" spans="2:10" x14ac:dyDescent="0.15"/>
  </sheetData>
  <sheetProtection algorithmName="SHA-512" hashValue="O8MmH7Qy7nhupBGw9YuXl98nWZrVJGnU6Zrm54I9r0HyU+tNMLhObxP1YxqWSRyT9O++tW6Cx549jISooztgxQ==" saltValue="ALE9AZ8+Z9IO5X/bwFir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5.31</v>
      </c>
      <c r="G34" s="33">
        <v>4.49</v>
      </c>
      <c r="H34" s="33">
        <v>5.52</v>
      </c>
      <c r="I34" s="33">
        <v>8.7899999999999991</v>
      </c>
      <c r="J34" s="34">
        <v>6.01</v>
      </c>
      <c r="K34" s="22"/>
      <c r="L34" s="22"/>
      <c r="M34" s="22"/>
      <c r="N34" s="22"/>
      <c r="O34" s="22"/>
      <c r="P34" s="22"/>
    </row>
    <row r="35" spans="1:16" ht="39" customHeight="1" x14ac:dyDescent="0.15">
      <c r="A35" s="22"/>
      <c r="B35" s="35"/>
      <c r="C35" s="1132" t="s">
        <v>532</v>
      </c>
      <c r="D35" s="1132"/>
      <c r="E35" s="1133"/>
      <c r="F35" s="36">
        <v>2.38</v>
      </c>
      <c r="G35" s="37">
        <v>2.99</v>
      </c>
      <c r="H35" s="37">
        <v>4.21</v>
      </c>
      <c r="I35" s="37">
        <v>4.21</v>
      </c>
      <c r="J35" s="38">
        <v>1.77</v>
      </c>
      <c r="K35" s="22"/>
      <c r="L35" s="22"/>
      <c r="M35" s="22"/>
      <c r="N35" s="22"/>
      <c r="O35" s="22"/>
      <c r="P35" s="22"/>
    </row>
    <row r="36" spans="1:16" ht="39" customHeight="1" x14ac:dyDescent="0.15">
      <c r="A36" s="22"/>
      <c r="B36" s="35"/>
      <c r="C36" s="1132" t="s">
        <v>533</v>
      </c>
      <c r="D36" s="1132"/>
      <c r="E36" s="1133"/>
      <c r="F36" s="36" t="s">
        <v>486</v>
      </c>
      <c r="G36" s="37">
        <v>1.04</v>
      </c>
      <c r="H36" s="37">
        <v>1.1200000000000001</v>
      </c>
      <c r="I36" s="37">
        <v>1.6</v>
      </c>
      <c r="J36" s="38">
        <v>1.73</v>
      </c>
      <c r="K36" s="22"/>
      <c r="L36" s="22"/>
      <c r="M36" s="22"/>
      <c r="N36" s="22"/>
      <c r="O36" s="22"/>
      <c r="P36" s="22"/>
    </row>
    <row r="37" spans="1:16" ht="39" customHeight="1" x14ac:dyDescent="0.15">
      <c r="A37" s="22"/>
      <c r="B37" s="35"/>
      <c r="C37" s="1132" t="s">
        <v>534</v>
      </c>
      <c r="D37" s="1132"/>
      <c r="E37" s="1133"/>
      <c r="F37" s="36">
        <v>0.61</v>
      </c>
      <c r="G37" s="37">
        <v>0.83</v>
      </c>
      <c r="H37" s="37">
        <v>0.84</v>
      </c>
      <c r="I37" s="37">
        <v>0.55000000000000004</v>
      </c>
      <c r="J37" s="38">
        <v>0.44</v>
      </c>
      <c r="K37" s="22"/>
      <c r="L37" s="22"/>
      <c r="M37" s="22"/>
      <c r="N37" s="22"/>
      <c r="O37" s="22"/>
      <c r="P37" s="22"/>
    </row>
    <row r="38" spans="1:16" ht="39" customHeight="1" x14ac:dyDescent="0.15">
      <c r="A38" s="22"/>
      <c r="B38" s="35"/>
      <c r="C38" s="1132" t="s">
        <v>535</v>
      </c>
      <c r="D38" s="1132"/>
      <c r="E38" s="1133"/>
      <c r="F38" s="36" t="s">
        <v>486</v>
      </c>
      <c r="G38" s="37">
        <v>0.47</v>
      </c>
      <c r="H38" s="37">
        <v>0.41</v>
      </c>
      <c r="I38" s="37">
        <v>0.34</v>
      </c>
      <c r="J38" s="38">
        <v>0.22</v>
      </c>
      <c r="K38" s="22"/>
      <c r="L38" s="22"/>
      <c r="M38" s="22"/>
      <c r="N38" s="22"/>
      <c r="O38" s="22"/>
      <c r="P38" s="22"/>
    </row>
    <row r="39" spans="1:16" ht="39" customHeight="1" x14ac:dyDescent="0.15">
      <c r="A39" s="22"/>
      <c r="B39" s="35"/>
      <c r="C39" s="1132" t="s">
        <v>536</v>
      </c>
      <c r="D39" s="1132"/>
      <c r="E39" s="1133"/>
      <c r="F39" s="36" t="s">
        <v>537</v>
      </c>
      <c r="G39" s="37">
        <v>0.11</v>
      </c>
      <c r="H39" s="37">
        <v>0.04</v>
      </c>
      <c r="I39" s="37">
        <v>0.04</v>
      </c>
      <c r="J39" s="38">
        <v>0.04</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539</v>
      </c>
      <c r="G42" s="37" t="s">
        <v>486</v>
      </c>
      <c r="H42" s="37" t="s">
        <v>486</v>
      </c>
      <c r="I42" s="37" t="s">
        <v>486</v>
      </c>
      <c r="J42" s="38" t="s">
        <v>486</v>
      </c>
      <c r="K42" s="22"/>
      <c r="L42" s="22"/>
      <c r="M42" s="22"/>
      <c r="N42" s="22"/>
      <c r="O42" s="22"/>
      <c r="P42" s="22"/>
    </row>
    <row r="43" spans="1:16" ht="39" customHeight="1" thickBot="1" x14ac:dyDescent="0.2">
      <c r="A43" s="22"/>
      <c r="B43" s="40"/>
      <c r="C43" s="1134" t="s">
        <v>540</v>
      </c>
      <c r="D43" s="1134"/>
      <c r="E43" s="1135"/>
      <c r="F43" s="41">
        <v>7.0000000000000007E-2</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NGgVIx0Wr5zIg25Eiz5Ia7i0M8gpt1kThNigNFUezZbPYBM327DhPXImOSHbELGoNkqSjAKoj1EZlQuR0zDRA==" saltValue="ypIHfwPg6mfaeqsS0zs1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675</v>
      </c>
      <c r="L45" s="58">
        <v>618</v>
      </c>
      <c r="M45" s="58">
        <v>610</v>
      </c>
      <c r="N45" s="58">
        <v>601</v>
      </c>
      <c r="O45" s="59">
        <v>572</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158</v>
      </c>
      <c r="L48" s="62">
        <v>160</v>
      </c>
      <c r="M48" s="62">
        <v>128</v>
      </c>
      <c r="N48" s="62">
        <v>151</v>
      </c>
      <c r="O48" s="63">
        <v>138</v>
      </c>
      <c r="P48" s="46"/>
      <c r="Q48" s="46"/>
      <c r="R48" s="46"/>
      <c r="S48" s="46"/>
      <c r="T48" s="46"/>
      <c r="U48" s="46"/>
    </row>
    <row r="49" spans="1:21" ht="30.75" customHeight="1" x14ac:dyDescent="0.15">
      <c r="A49" s="46"/>
      <c r="B49" s="1163"/>
      <c r="C49" s="1164"/>
      <c r="D49" s="60"/>
      <c r="E49" s="1140" t="s">
        <v>14</v>
      </c>
      <c r="F49" s="1140"/>
      <c r="G49" s="1140"/>
      <c r="H49" s="1140"/>
      <c r="I49" s="1140"/>
      <c r="J49" s="1141"/>
      <c r="K49" s="61">
        <v>5</v>
      </c>
      <c r="L49" s="62">
        <v>21</v>
      </c>
      <c r="M49" s="62">
        <v>39</v>
      </c>
      <c r="N49" s="62">
        <v>51</v>
      </c>
      <c r="O49" s="63">
        <v>50</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472</v>
      </c>
      <c r="L52" s="62">
        <v>448</v>
      </c>
      <c r="M52" s="62">
        <v>443</v>
      </c>
      <c r="N52" s="62">
        <v>425</v>
      </c>
      <c r="O52" s="63">
        <v>412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366</v>
      </c>
      <c r="L53" s="67">
        <v>351</v>
      </c>
      <c r="M53" s="67">
        <v>334</v>
      </c>
      <c r="N53" s="67">
        <v>378</v>
      </c>
      <c r="O53" s="68">
        <v>348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547</v>
      </c>
      <c r="L58" s="82" t="s">
        <v>547</v>
      </c>
      <c r="M58" s="82" t="s">
        <v>547</v>
      </c>
      <c r="N58" s="82" t="s">
        <v>547</v>
      </c>
      <c r="O58" s="83" t="s">
        <v>547</v>
      </c>
    </row>
    <row r="59" spans="1:21" ht="31.5" customHeight="1" x14ac:dyDescent="0.15">
      <c r="B59" s="1148"/>
      <c r="C59" s="1149"/>
      <c r="D59" s="1155" t="s">
        <v>26</v>
      </c>
      <c r="E59" s="1156"/>
      <c r="F59" s="1156"/>
      <c r="G59" s="1156"/>
      <c r="H59" s="1156"/>
      <c r="I59" s="1156"/>
      <c r="J59" s="1157"/>
      <c r="K59" s="84" t="s">
        <v>547</v>
      </c>
      <c r="L59" s="85" t="s">
        <v>547</v>
      </c>
      <c r="M59" s="85" t="s">
        <v>547</v>
      </c>
      <c r="N59" s="85" t="s">
        <v>547</v>
      </c>
      <c r="O59" s="86" t="s">
        <v>547</v>
      </c>
    </row>
    <row r="60" spans="1:21" ht="31.5" customHeight="1" thickBot="1" x14ac:dyDescent="0.2">
      <c r="B60" s="1150"/>
      <c r="C60" s="1151"/>
      <c r="D60" s="1158" t="s">
        <v>27</v>
      </c>
      <c r="E60" s="1159"/>
      <c r="F60" s="1159"/>
      <c r="G60" s="1159"/>
      <c r="H60" s="1159"/>
      <c r="I60" s="1159"/>
      <c r="J60" s="1160"/>
      <c r="K60" s="87" t="s">
        <v>547</v>
      </c>
      <c r="L60" s="88" t="s">
        <v>547</v>
      </c>
      <c r="M60" s="88" t="s">
        <v>547</v>
      </c>
      <c r="N60" s="88" t="s">
        <v>547</v>
      </c>
      <c r="O60" s="89" t="s">
        <v>547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J7xNgzndBDsjKSm3/sy538Tl4uR4Q1B8/890vzeR7ruyVqH0/hYEKUZ6nKEguYq3f+qj2W/nFM4rsEM3rX53g==" saltValue="RtGio+LgdDNrpMDrd6WG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5801</v>
      </c>
      <c r="J41" s="343">
        <v>5421</v>
      </c>
      <c r="K41" s="343">
        <v>5136</v>
      </c>
      <c r="L41" s="343">
        <v>4658</v>
      </c>
      <c r="M41" s="344">
        <v>4256</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2010</v>
      </c>
      <c r="J43" s="346">
        <v>2028</v>
      </c>
      <c r="K43" s="346">
        <v>1780</v>
      </c>
      <c r="L43" s="346">
        <v>1638</v>
      </c>
      <c r="M43" s="347">
        <v>1484</v>
      </c>
    </row>
    <row r="44" spans="2:13" ht="27.75" customHeight="1" x14ac:dyDescent="0.15">
      <c r="B44" s="1171"/>
      <c r="C44" s="1172"/>
      <c r="D44" s="104"/>
      <c r="E44" s="1175" t="s">
        <v>34</v>
      </c>
      <c r="F44" s="1175"/>
      <c r="G44" s="1175"/>
      <c r="H44" s="1176"/>
      <c r="I44" s="345">
        <v>597</v>
      </c>
      <c r="J44" s="346">
        <v>605</v>
      </c>
      <c r="K44" s="346">
        <v>567</v>
      </c>
      <c r="L44" s="346">
        <v>532</v>
      </c>
      <c r="M44" s="347">
        <v>500</v>
      </c>
    </row>
    <row r="45" spans="2:13" ht="27.75" customHeight="1" x14ac:dyDescent="0.15">
      <c r="B45" s="1171"/>
      <c r="C45" s="1172"/>
      <c r="D45" s="104"/>
      <c r="E45" s="1175" t="s">
        <v>35</v>
      </c>
      <c r="F45" s="1175"/>
      <c r="G45" s="1175"/>
      <c r="H45" s="1176"/>
      <c r="I45" s="345">
        <v>727</v>
      </c>
      <c r="J45" s="346">
        <v>715</v>
      </c>
      <c r="K45" s="346">
        <v>701</v>
      </c>
      <c r="L45" s="346">
        <v>734</v>
      </c>
      <c r="M45" s="347">
        <v>727</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2133</v>
      </c>
      <c r="J50" s="346">
        <v>2460</v>
      </c>
      <c r="K50" s="346">
        <v>3077</v>
      </c>
      <c r="L50" s="346">
        <v>3593</v>
      </c>
      <c r="M50" s="347">
        <v>4182</v>
      </c>
    </row>
    <row r="51" spans="2:13" ht="27.75" customHeight="1" x14ac:dyDescent="0.15">
      <c r="B51" s="1171"/>
      <c r="C51" s="1172"/>
      <c r="D51" s="104"/>
      <c r="E51" s="1175" t="s">
        <v>42</v>
      </c>
      <c r="F51" s="1175"/>
      <c r="G51" s="1175"/>
      <c r="H51" s="1176"/>
      <c r="I51" s="345" t="s">
        <v>486</v>
      </c>
      <c r="J51" s="346">
        <v>25</v>
      </c>
      <c r="K51" s="346">
        <v>46</v>
      </c>
      <c r="L51" s="346">
        <v>43</v>
      </c>
      <c r="M51" s="347">
        <v>39</v>
      </c>
    </row>
    <row r="52" spans="2:13" ht="27.75" customHeight="1" x14ac:dyDescent="0.15">
      <c r="B52" s="1173"/>
      <c r="C52" s="1174"/>
      <c r="D52" s="104"/>
      <c r="E52" s="1175" t="s">
        <v>43</v>
      </c>
      <c r="F52" s="1175"/>
      <c r="G52" s="1175"/>
      <c r="H52" s="1176"/>
      <c r="I52" s="345">
        <v>5399</v>
      </c>
      <c r="J52" s="346">
        <v>5201</v>
      </c>
      <c r="K52" s="346">
        <v>4945</v>
      </c>
      <c r="L52" s="346">
        <v>4743</v>
      </c>
      <c r="M52" s="347">
        <v>4401</v>
      </c>
    </row>
    <row r="53" spans="2:13" ht="27.75" customHeight="1" thickBot="1" x14ac:dyDescent="0.2">
      <c r="B53" s="1177" t="s">
        <v>19</v>
      </c>
      <c r="C53" s="1178"/>
      <c r="D53" s="108"/>
      <c r="E53" s="1179" t="s">
        <v>44</v>
      </c>
      <c r="F53" s="1179"/>
      <c r="G53" s="1179"/>
      <c r="H53" s="1180"/>
      <c r="I53" s="348">
        <v>1604</v>
      </c>
      <c r="J53" s="349">
        <v>1084</v>
      </c>
      <c r="K53" s="349">
        <v>116</v>
      </c>
      <c r="L53" s="349">
        <v>-816</v>
      </c>
      <c r="M53" s="350">
        <v>-1656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7NW/LBCvTEJ5fZVf0gT1uYz/CZG8sRx6Egmjyp62sVXUMqvWUwdalqJMksHIG25ideeD2JnSI/1Co4bkHRdLHw==" saltValue="l+AUe+qGo1app8nOznhp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800</v>
      </c>
      <c r="G55" s="120">
        <v>971</v>
      </c>
      <c r="H55" s="121">
        <v>1141</v>
      </c>
    </row>
    <row r="56" spans="2:8" ht="52.5" customHeight="1" x14ac:dyDescent="0.15">
      <c r="B56" s="122"/>
      <c r="C56" s="1198" t="s">
        <v>47</v>
      </c>
      <c r="D56" s="1198"/>
      <c r="E56" s="1199"/>
      <c r="F56" s="123">
        <v>201</v>
      </c>
      <c r="G56" s="123">
        <v>201</v>
      </c>
      <c r="H56" s="124">
        <v>217</v>
      </c>
    </row>
    <row r="57" spans="2:8" ht="53.25" customHeight="1" x14ac:dyDescent="0.15">
      <c r="B57" s="122"/>
      <c r="C57" s="1200" t="s">
        <v>48</v>
      </c>
      <c r="D57" s="1200"/>
      <c r="E57" s="1201"/>
      <c r="F57" s="125">
        <v>1681</v>
      </c>
      <c r="G57" s="125">
        <v>1990</v>
      </c>
      <c r="H57" s="126">
        <v>2266</v>
      </c>
    </row>
    <row r="58" spans="2:8" ht="45.75" customHeight="1" x14ac:dyDescent="0.15">
      <c r="B58" s="127"/>
      <c r="C58" s="1188" t="s">
        <v>555</v>
      </c>
      <c r="D58" s="1189"/>
      <c r="E58" s="1190"/>
      <c r="F58" s="128">
        <v>671</v>
      </c>
      <c r="G58" s="128">
        <v>673</v>
      </c>
      <c r="H58" s="129">
        <v>702</v>
      </c>
    </row>
    <row r="59" spans="2:8" ht="45.75" customHeight="1" x14ac:dyDescent="0.15">
      <c r="B59" s="127"/>
      <c r="C59" s="1188" t="s">
        <v>556</v>
      </c>
      <c r="D59" s="1189"/>
      <c r="E59" s="1190"/>
      <c r="F59" s="128">
        <v>524</v>
      </c>
      <c r="G59" s="128">
        <v>524</v>
      </c>
      <c r="H59" s="129">
        <v>524</v>
      </c>
    </row>
    <row r="60" spans="2:8" ht="45.75" customHeight="1" x14ac:dyDescent="0.15">
      <c r="B60" s="127"/>
      <c r="C60" s="1188" t="s">
        <v>557</v>
      </c>
      <c r="D60" s="1189"/>
      <c r="E60" s="1190"/>
      <c r="F60" s="128">
        <v>100</v>
      </c>
      <c r="G60" s="128">
        <v>250</v>
      </c>
      <c r="H60" s="129">
        <v>500</v>
      </c>
    </row>
    <row r="61" spans="2:8" ht="45.75" customHeight="1" x14ac:dyDescent="0.15">
      <c r="B61" s="127"/>
      <c r="C61" s="1188" t="s">
        <v>558</v>
      </c>
      <c r="D61" s="1189"/>
      <c r="E61" s="1190"/>
      <c r="F61" s="128">
        <v>208</v>
      </c>
      <c r="G61" s="128">
        <v>387</v>
      </c>
      <c r="H61" s="129">
        <v>403</v>
      </c>
    </row>
    <row r="62" spans="2:8" ht="45.75" customHeight="1" thickBot="1" x14ac:dyDescent="0.2">
      <c r="B62" s="130"/>
      <c r="C62" s="1191" t="s">
        <v>559</v>
      </c>
      <c r="D62" s="1192"/>
      <c r="E62" s="1193"/>
      <c r="F62" s="131">
        <v>89</v>
      </c>
      <c r="G62" s="131">
        <v>74</v>
      </c>
      <c r="H62" s="132">
        <v>60</v>
      </c>
    </row>
    <row r="63" spans="2:8" ht="52.5" customHeight="1" thickBot="1" x14ac:dyDescent="0.2">
      <c r="B63" s="133"/>
      <c r="C63" s="1194" t="s">
        <v>49</v>
      </c>
      <c r="D63" s="1194"/>
      <c r="E63" s="1195"/>
      <c r="F63" s="134">
        <v>2682</v>
      </c>
      <c r="G63" s="134">
        <v>3162</v>
      </c>
      <c r="H63" s="135">
        <v>3624</v>
      </c>
    </row>
    <row r="64" spans="2:8" x14ac:dyDescent="0.15"/>
  </sheetData>
  <sheetProtection algorithmName="SHA-512" hashValue="28elXzEv8B74yCTPmcafBu2LydufZeFHfO7nCPt1yH6ktT3sa9ayZWXG/boRuM7WUh7w6aa9SpmOFSWCKWRGmA==" saltValue="rjfU0h0T5zErPV1Empy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32253</v>
      </c>
      <c r="E3" s="154"/>
      <c r="F3" s="155">
        <v>93492</v>
      </c>
      <c r="G3" s="156"/>
      <c r="H3" s="157"/>
    </row>
    <row r="4" spans="1:8" x14ac:dyDescent="0.15">
      <c r="A4" s="158"/>
      <c r="B4" s="159"/>
      <c r="C4" s="160"/>
      <c r="D4" s="161">
        <v>17288</v>
      </c>
      <c r="E4" s="162"/>
      <c r="F4" s="163">
        <v>53316</v>
      </c>
      <c r="G4" s="164"/>
      <c r="H4" s="165"/>
    </row>
    <row r="5" spans="1:8" x14ac:dyDescent="0.15">
      <c r="A5" s="146" t="s">
        <v>519</v>
      </c>
      <c r="B5" s="151"/>
      <c r="C5" s="152"/>
      <c r="D5" s="153">
        <v>10334</v>
      </c>
      <c r="E5" s="154"/>
      <c r="F5" s="155">
        <v>94796</v>
      </c>
      <c r="G5" s="156"/>
      <c r="H5" s="157"/>
    </row>
    <row r="6" spans="1:8" x14ac:dyDescent="0.15">
      <c r="A6" s="158"/>
      <c r="B6" s="159"/>
      <c r="C6" s="160"/>
      <c r="D6" s="161">
        <v>5560</v>
      </c>
      <c r="E6" s="162"/>
      <c r="F6" s="163">
        <v>55781</v>
      </c>
      <c r="G6" s="164"/>
      <c r="H6" s="165"/>
    </row>
    <row r="7" spans="1:8" x14ac:dyDescent="0.15">
      <c r="A7" s="146" t="s">
        <v>520</v>
      </c>
      <c r="B7" s="151"/>
      <c r="C7" s="152"/>
      <c r="D7" s="153">
        <v>15626</v>
      </c>
      <c r="E7" s="154"/>
      <c r="F7" s="155">
        <v>97758</v>
      </c>
      <c r="G7" s="156"/>
      <c r="H7" s="157"/>
    </row>
    <row r="8" spans="1:8" x14ac:dyDescent="0.15">
      <c r="A8" s="158"/>
      <c r="B8" s="159"/>
      <c r="C8" s="160"/>
      <c r="D8" s="161">
        <v>9957</v>
      </c>
      <c r="E8" s="162"/>
      <c r="F8" s="163">
        <v>45946</v>
      </c>
      <c r="G8" s="164"/>
      <c r="H8" s="165"/>
    </row>
    <row r="9" spans="1:8" x14ac:dyDescent="0.15">
      <c r="A9" s="146" t="s">
        <v>521</v>
      </c>
      <c r="B9" s="151"/>
      <c r="C9" s="152"/>
      <c r="D9" s="153">
        <v>14245</v>
      </c>
      <c r="E9" s="154"/>
      <c r="F9" s="155">
        <v>91338</v>
      </c>
      <c r="G9" s="156"/>
      <c r="H9" s="157"/>
    </row>
    <row r="10" spans="1:8" x14ac:dyDescent="0.15">
      <c r="A10" s="158"/>
      <c r="B10" s="159"/>
      <c r="C10" s="160"/>
      <c r="D10" s="161">
        <v>8202</v>
      </c>
      <c r="E10" s="162"/>
      <c r="F10" s="163">
        <v>43989</v>
      </c>
      <c r="G10" s="164"/>
      <c r="H10" s="165"/>
    </row>
    <row r="11" spans="1:8" x14ac:dyDescent="0.15">
      <c r="A11" s="146" t="s">
        <v>522</v>
      </c>
      <c r="B11" s="151"/>
      <c r="C11" s="152"/>
      <c r="D11" s="153">
        <v>11541</v>
      </c>
      <c r="E11" s="154"/>
      <c r="F11" s="155">
        <v>103975</v>
      </c>
      <c r="G11" s="156"/>
      <c r="H11" s="157"/>
    </row>
    <row r="12" spans="1:8" x14ac:dyDescent="0.15">
      <c r="A12" s="158"/>
      <c r="B12" s="159"/>
      <c r="C12" s="166"/>
      <c r="D12" s="161">
        <v>8688</v>
      </c>
      <c r="E12" s="162"/>
      <c r="F12" s="163">
        <v>52698</v>
      </c>
      <c r="G12" s="164"/>
      <c r="H12" s="165"/>
    </row>
    <row r="13" spans="1:8" x14ac:dyDescent="0.15">
      <c r="A13" s="146"/>
      <c r="B13" s="151"/>
      <c r="C13" s="152"/>
      <c r="D13" s="153">
        <v>16800</v>
      </c>
      <c r="E13" s="154"/>
      <c r="F13" s="155">
        <v>96272</v>
      </c>
      <c r="G13" s="167"/>
      <c r="H13" s="157"/>
    </row>
    <row r="14" spans="1:8" x14ac:dyDescent="0.15">
      <c r="A14" s="158"/>
      <c r="B14" s="159"/>
      <c r="C14" s="160"/>
      <c r="D14" s="161">
        <v>9939</v>
      </c>
      <c r="E14" s="162"/>
      <c r="F14" s="163">
        <v>50346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5.31</v>
      </c>
      <c r="C19" s="168">
        <f>ROUND(VALUE(SUBSTITUTE(実質収支比率等に係る経年分析!G$48,"▲","-")),2)</f>
        <v>4.5</v>
      </c>
      <c r="D19" s="168">
        <f>ROUND(VALUE(SUBSTITUTE(実質収支比率等に係る経年分析!H$48,"▲","-")),2)</f>
        <v>5.52</v>
      </c>
      <c r="E19" s="168">
        <f>ROUND(VALUE(SUBSTITUTE(実質収支比率等に係る経年分析!I$48,"▲","-")),2)</f>
        <v>8.7899999999999991</v>
      </c>
      <c r="F19" s="168">
        <f>ROUND(VALUE(SUBSTITUTE(実質収支比率等に係る経年分析!J$48,"▲","-")),2)</f>
        <v>6.02</v>
      </c>
    </row>
    <row r="20" spans="1:11" x14ac:dyDescent="0.15">
      <c r="A20" s="168" t="s">
        <v>53</v>
      </c>
      <c r="B20" s="168">
        <f>ROUND(VALUE(SUBSTITUTE(実質収支比率等に係る経年分析!F$47,"▲","-")),2)</f>
        <v>15.98</v>
      </c>
      <c r="C20" s="168">
        <f>ROUND(VALUE(SUBSTITUTE(実質収支比率等に係る経年分析!G$47,"▲","-")),2)</f>
        <v>19.47</v>
      </c>
      <c r="D20" s="168">
        <f>ROUND(VALUE(SUBSTITUTE(実質収支比率等に係る経年分析!H$47,"▲","-")),2)</f>
        <v>20.100000000000001</v>
      </c>
      <c r="E20" s="168">
        <f>ROUND(VALUE(SUBSTITUTE(実質収支比率等に係る経年分析!I$47,"▲","-")),2)</f>
        <v>25.19</v>
      </c>
      <c r="F20" s="168">
        <f>ROUND(VALUE(SUBSTITUTE(実質収支比率等に係る経年分析!J$47,"▲","-")),2)</f>
        <v>29.41</v>
      </c>
    </row>
    <row r="21" spans="1:11" x14ac:dyDescent="0.15">
      <c r="A21" s="168" t="s">
        <v>54</v>
      </c>
      <c r="B21" s="168">
        <f>IF(ISNUMBER(VALUE(SUBSTITUTE(実質収支比率等に係る経年分析!F$49,"▲","-"))),ROUND(VALUE(SUBSTITUTE(実質収支比率等に係る経年分析!F$49,"▲","-")),2),NA())</f>
        <v>-0.33</v>
      </c>
      <c r="C21" s="168">
        <f>IF(ISNUMBER(VALUE(SUBSTITUTE(実質収支比率等に係る経年分析!G$49,"▲","-"))),ROUND(VALUE(SUBSTITUTE(実質収支比率等に係る経年分析!G$49,"▲","-")),2),NA())</f>
        <v>3.36</v>
      </c>
      <c r="D21" s="168">
        <f>IF(ISNUMBER(VALUE(SUBSTITUTE(実質収支比率等に係る経年分析!H$49,"▲","-"))),ROUND(VALUE(SUBSTITUTE(実質収支比率等に係る経年分析!H$49,"▲","-")),2),NA())</f>
        <v>3.05</v>
      </c>
      <c r="E21" s="168">
        <f>IF(ISNUMBER(VALUE(SUBSTITUTE(実質収支比率等に係る経年分析!I$49,"▲","-"))),ROUND(VALUE(SUBSTITUTE(実質収支比率等に係る経年分析!I$49,"▲","-")),2),NA())</f>
        <v>7.5</v>
      </c>
      <c r="F21" s="168">
        <f>IF(ISNUMBER(VALUE(SUBSTITUTE(実質収支比率等に係る経年分析!J$49,"▲","-"))),ROUND(VALUE(SUBSTITUTE(実質収支比率等に係る経年分析!J$49,"▲","-")),2),NA())</f>
        <v>1.67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山辺町後期高齢者医療特別会計</v>
      </c>
      <c r="B31" s="169">
        <f>IF(ROUND(VALUE(SUBSTITUTE(連結実質赤字比率に係る赤字・黒字の構成分析!F$39,"▲", "-")), 2) &lt; 0, ABS(ROUND(VALUE(SUBSTITUTE(連結実質赤字比率に係る赤字・黒字の構成分析!F$39,"▲", "-")), 2)), NA())</f>
        <v>0.17</v>
      </c>
      <c r="C31" s="169" t="e">
        <f>IF(ROUND(VALUE(SUBSTITUTE(連結実質赤字比率に係る赤字・黒字の構成分析!F$39,"▲", "-")), 2) &gt;= 0, ABS(ROUND(VALUE(SUBSTITUTE(連結実質赤字比率に係る赤字・黒字の構成分析!F$39,"▲", "-")), 2)), NA())</f>
        <v>#N/A</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山辺町簡易水道事業会計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15">
      <c r="A33" s="169" t="str">
        <f>IF(連結実質赤字比率に係る赤字・黒字の構成分析!C$37="",NA(),連結実質赤字比率に係る赤字・黒字の構成分析!C$37)</f>
        <v>山辺町国民健康保険特別会計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0.55000000000000004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山辺町公共下水道事業会計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1.73</v>
      </c>
    </row>
    <row r="35" spans="1:16" x14ac:dyDescent="0.15">
      <c r="A35" s="169" t="str">
        <f>IF(連結実質赤字比率に係る赤字・黒字の構成分析!C$35="",NA(),連結実質赤字比率に係る赤字・黒字の構成分析!C$35)</f>
        <v>山辺町介護保険特別会計（保険事業）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8.7899999999999991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472</v>
      </c>
      <c r="E42" s="170"/>
      <c r="F42" s="170"/>
      <c r="G42" s="170">
        <f>'実質公債費比率（分子）の構造'!L$52</f>
        <v>448</v>
      </c>
      <c r="H42" s="170"/>
      <c r="I42" s="170"/>
      <c r="J42" s="170">
        <f>'実質公債費比率（分子）の構造'!M$52</f>
        <v>443</v>
      </c>
      <c r="K42" s="170"/>
      <c r="L42" s="170"/>
      <c r="M42" s="170">
        <f>'実質公債費比率（分子）の構造'!N$52</f>
        <v>425</v>
      </c>
      <c r="N42" s="170"/>
      <c r="O42" s="170"/>
      <c r="P42" s="170">
        <f>'実質公債費比率（分子）の構造'!O$52</f>
        <v>412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5</v>
      </c>
      <c r="C45" s="170"/>
      <c r="D45" s="170"/>
      <c r="E45" s="170">
        <f>'実質公債費比率（分子）の構造'!L$49</f>
        <v>21</v>
      </c>
      <c r="F45" s="170"/>
      <c r="G45" s="170"/>
      <c r="H45" s="170">
        <f>'実質公債費比率（分子）の構造'!M$49</f>
        <v>39</v>
      </c>
      <c r="I45" s="170"/>
      <c r="J45" s="170"/>
      <c r="K45" s="170">
        <f>'実質公債費比率（分子）の構造'!N$49</f>
        <v>51</v>
      </c>
      <c r="L45" s="170"/>
      <c r="M45" s="170"/>
      <c r="N45" s="170">
        <f>'実質公債費比率（分子）の構造'!O$49</f>
        <v>50</v>
      </c>
      <c r="O45" s="170"/>
      <c r="P45" s="170"/>
    </row>
    <row r="46" spans="1:16" x14ac:dyDescent="0.15">
      <c r="A46" s="170" t="s">
        <v>64</v>
      </c>
      <c r="B46" s="170">
        <f>'実質公債費比率（分子）の構造'!K$48</f>
        <v>158</v>
      </c>
      <c r="C46" s="170"/>
      <c r="D46" s="170"/>
      <c r="E46" s="170">
        <f>'実質公債費比率（分子）の構造'!L$48</f>
        <v>160</v>
      </c>
      <c r="F46" s="170"/>
      <c r="G46" s="170"/>
      <c r="H46" s="170">
        <f>'実質公債費比率（分子）の構造'!M$48</f>
        <v>128</v>
      </c>
      <c r="I46" s="170"/>
      <c r="J46" s="170"/>
      <c r="K46" s="170">
        <f>'実質公債費比率（分子）の構造'!N$48</f>
        <v>151</v>
      </c>
      <c r="L46" s="170"/>
      <c r="M46" s="170"/>
      <c r="N46" s="170">
        <f>'実質公債費比率（分子）の構造'!O$48</f>
        <v>138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675</v>
      </c>
      <c r="C49" s="170"/>
      <c r="D49" s="170"/>
      <c r="E49" s="170">
        <f>'実質公債費比率（分子）の構造'!L$45</f>
        <v>618</v>
      </c>
      <c r="F49" s="170"/>
      <c r="G49" s="170"/>
      <c r="H49" s="170">
        <f>'実質公債費比率（分子）の構造'!M$45</f>
        <v>610</v>
      </c>
      <c r="I49" s="170"/>
      <c r="J49" s="170"/>
      <c r="K49" s="170">
        <f>'実質公債費比率（分子）の構造'!N$45</f>
        <v>601</v>
      </c>
      <c r="L49" s="170"/>
      <c r="M49" s="170"/>
      <c r="N49" s="170">
        <f>'実質公債費比率（分子）の構造'!O$45</f>
        <v>572</v>
      </c>
      <c r="O49" s="170"/>
      <c r="P49" s="170"/>
    </row>
    <row r="50" spans="1:16" x14ac:dyDescent="0.15">
      <c r="A50" s="170" t="s">
        <v>67</v>
      </c>
      <c r="B50" s="170" t="e">
        <f>NA()</f>
        <v>#N/A</v>
      </c>
      <c r="C50" s="170">
        <f>IF(ISNUMBER('実質公債費比率（分子）の構造'!K$53),'実質公債費比率（分子）の構造'!K$53,NA())</f>
        <v>366</v>
      </c>
      <c r="D50" s="170" t="e">
        <f>NA()</f>
        <v>#N/A</v>
      </c>
      <c r="E50" s="170" t="e">
        <f>NA()</f>
        <v>#N/A</v>
      </c>
      <c r="F50" s="170">
        <f>IF(ISNUMBER('実質公債費比率（分子）の構造'!L$53),'実質公債費比率（分子）の構造'!L$53,NA())</f>
        <v>351</v>
      </c>
      <c r="G50" s="170" t="e">
        <f>NA()</f>
        <v>#N/A</v>
      </c>
      <c r="H50" s="170" t="e">
        <f>NA()</f>
        <v>#N/A</v>
      </c>
      <c r="I50" s="170">
        <f>IF(ISNUMBER('実質公債費比率（分子）の構造'!M$53),'実質公債費比率（分子）の構造'!M$53,NA())</f>
        <v>334</v>
      </c>
      <c r="J50" s="170" t="e">
        <f>NA()</f>
        <v>#N/A</v>
      </c>
      <c r="K50" s="170" t="e">
        <f>NA()</f>
        <v>#N/A</v>
      </c>
      <c r="L50" s="170">
        <f>IF(ISNUMBER('実質公債費比率（分子）の構造'!N$53),'実質公債費比率（分子）の構造'!N$53,NA())</f>
        <v>378</v>
      </c>
      <c r="M50" s="170" t="e">
        <f>NA()</f>
        <v>#N/A</v>
      </c>
      <c r="N50" s="170" t="e">
        <f>NA()</f>
        <v>#N/A</v>
      </c>
      <c r="O50" s="170">
        <f>IF(ISNUMBER('実質公債費比率（分子）の構造'!O$53),'実質公債費比率（分子）の構造'!O$53,NA())</f>
        <v>348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5399</v>
      </c>
      <c r="E56" s="169"/>
      <c r="F56" s="169"/>
      <c r="G56" s="169">
        <f>'将来負担比率（分子）の構造'!J$52</f>
        <v>5201</v>
      </c>
      <c r="H56" s="169"/>
      <c r="I56" s="169"/>
      <c r="J56" s="169">
        <f>'将来負担比率（分子）の構造'!K$52</f>
        <v>4945</v>
      </c>
      <c r="K56" s="169"/>
      <c r="L56" s="169"/>
      <c r="M56" s="169">
        <f>'将来負担比率（分子）の構造'!L$52</f>
        <v>4743</v>
      </c>
      <c r="N56" s="169"/>
      <c r="O56" s="169"/>
      <c r="P56" s="169">
        <f>'将来負担比率（分子）の構造'!M$52</f>
        <v>4401</v>
      </c>
    </row>
    <row r="57" spans="1:16" x14ac:dyDescent="0.15">
      <c r="A57" s="169" t="s">
        <v>42</v>
      </c>
      <c r="B57" s="169"/>
      <c r="C57" s="169"/>
      <c r="D57" s="169" t="str">
        <f>'将来負担比率（分子）の構造'!I$51</f>
        <v>-</v>
      </c>
      <c r="E57" s="169"/>
      <c r="F57" s="169"/>
      <c r="G57" s="169">
        <f>'将来負担比率（分子）の構造'!J$51</f>
        <v>25</v>
      </c>
      <c r="H57" s="169"/>
      <c r="I57" s="169"/>
      <c r="J57" s="169">
        <f>'将来負担比率（分子）の構造'!K$51</f>
        <v>46</v>
      </c>
      <c r="K57" s="169"/>
      <c r="L57" s="169"/>
      <c r="M57" s="169">
        <f>'将来負担比率（分子）の構造'!L$51</f>
        <v>43</v>
      </c>
      <c r="N57" s="169"/>
      <c r="O57" s="169"/>
      <c r="P57" s="169">
        <f>'将来負担比率（分子）の構造'!M$51</f>
        <v>39</v>
      </c>
    </row>
    <row r="58" spans="1:16" x14ac:dyDescent="0.15">
      <c r="A58" s="169" t="s">
        <v>41</v>
      </c>
      <c r="B58" s="169"/>
      <c r="C58" s="169"/>
      <c r="D58" s="169">
        <f>'将来負担比率（分子）の構造'!I$50</f>
        <v>2133</v>
      </c>
      <c r="E58" s="169"/>
      <c r="F58" s="169"/>
      <c r="G58" s="169">
        <f>'将来負担比率（分子）の構造'!J$50</f>
        <v>2460</v>
      </c>
      <c r="H58" s="169"/>
      <c r="I58" s="169"/>
      <c r="J58" s="169">
        <f>'将来負担比率（分子）の構造'!K$50</f>
        <v>3077</v>
      </c>
      <c r="K58" s="169"/>
      <c r="L58" s="169"/>
      <c r="M58" s="169">
        <f>'将来負担比率（分子）の構造'!L$50</f>
        <v>3593</v>
      </c>
      <c r="N58" s="169"/>
      <c r="O58" s="169"/>
      <c r="P58" s="169">
        <f>'将来負担比率（分子）の構造'!M$50</f>
        <v>4182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727</v>
      </c>
      <c r="C62" s="169"/>
      <c r="D62" s="169"/>
      <c r="E62" s="169">
        <f>'将来負担比率（分子）の構造'!J$45</f>
        <v>715</v>
      </c>
      <c r="F62" s="169"/>
      <c r="G62" s="169"/>
      <c r="H62" s="169">
        <f>'将来負担比率（分子）の構造'!K$45</f>
        <v>701</v>
      </c>
      <c r="I62" s="169"/>
      <c r="J62" s="169"/>
      <c r="K62" s="169">
        <f>'将来負担比率（分子）の構造'!L$45</f>
        <v>734</v>
      </c>
      <c r="L62" s="169"/>
      <c r="M62" s="169"/>
      <c r="N62" s="169">
        <f>'将来負担比率（分子）の構造'!M$45</f>
        <v>727</v>
      </c>
      <c r="O62" s="169"/>
      <c r="P62" s="169"/>
    </row>
    <row r="63" spans="1:16" x14ac:dyDescent="0.15">
      <c r="A63" s="169" t="s">
        <v>34</v>
      </c>
      <c r="B63" s="169">
        <f>'将来負担比率（分子）の構造'!I$44</f>
        <v>597</v>
      </c>
      <c r="C63" s="169"/>
      <c r="D63" s="169"/>
      <c r="E63" s="169">
        <f>'将来負担比率（分子）の構造'!J$44</f>
        <v>605</v>
      </c>
      <c r="F63" s="169"/>
      <c r="G63" s="169"/>
      <c r="H63" s="169">
        <f>'将来負担比率（分子）の構造'!K$44</f>
        <v>567</v>
      </c>
      <c r="I63" s="169"/>
      <c r="J63" s="169"/>
      <c r="K63" s="169">
        <f>'将来負担比率（分子）の構造'!L$44</f>
        <v>532</v>
      </c>
      <c r="L63" s="169"/>
      <c r="M63" s="169"/>
      <c r="N63" s="169">
        <f>'将来負担比率（分子）の構造'!M$44</f>
        <v>500</v>
      </c>
      <c r="O63" s="169"/>
      <c r="P63" s="169"/>
    </row>
    <row r="64" spans="1:16" x14ac:dyDescent="0.15">
      <c r="A64" s="169" t="s">
        <v>33</v>
      </c>
      <c r="B64" s="169">
        <f>'将来負担比率（分子）の構造'!I$43</f>
        <v>2010</v>
      </c>
      <c r="C64" s="169"/>
      <c r="D64" s="169"/>
      <c r="E64" s="169">
        <f>'将来負担比率（分子）の構造'!J$43</f>
        <v>2028</v>
      </c>
      <c r="F64" s="169"/>
      <c r="G64" s="169"/>
      <c r="H64" s="169">
        <f>'将来負担比率（分子）の構造'!K$43</f>
        <v>1780</v>
      </c>
      <c r="I64" s="169"/>
      <c r="J64" s="169"/>
      <c r="K64" s="169">
        <f>'将来負担比率（分子）の構造'!L$43</f>
        <v>1638</v>
      </c>
      <c r="L64" s="169"/>
      <c r="M64" s="169"/>
      <c r="N64" s="169">
        <f>'将来負担比率（分子）の構造'!M$43</f>
        <v>1484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5801</v>
      </c>
      <c r="C66" s="169"/>
      <c r="D66" s="169"/>
      <c r="E66" s="169">
        <f>'将来負担比率（分子）の構造'!J$41</f>
        <v>5421</v>
      </c>
      <c r="F66" s="169"/>
      <c r="G66" s="169"/>
      <c r="H66" s="169">
        <f>'将来負担比率（分子）の構造'!K$41</f>
        <v>5136</v>
      </c>
      <c r="I66" s="169"/>
      <c r="J66" s="169"/>
      <c r="K66" s="169">
        <f>'将来負担比率（分子）の構造'!L$41</f>
        <v>4658</v>
      </c>
      <c r="L66" s="169"/>
      <c r="M66" s="169"/>
      <c r="N66" s="169">
        <f>'将来負担比率（分子）の構造'!M$41</f>
        <v>4256</v>
      </c>
      <c r="O66" s="169"/>
      <c r="P66" s="169"/>
    </row>
    <row r="67" spans="1:16" x14ac:dyDescent="0.15">
      <c r="A67" s="169" t="s">
        <v>71</v>
      </c>
      <c r="B67" s="169" t="e">
        <f>NA()</f>
        <v>#N/A</v>
      </c>
      <c r="C67" s="169">
        <f>IF(ISNUMBER('将来負担比率（分子）の構造'!I$53), IF('将来負担比率（分子）の構造'!I$53 &lt; 0, 0, '将来負担比率（分子）の構造'!I$53), NA())</f>
        <v>1604</v>
      </c>
      <c r="D67" s="169" t="e">
        <f>NA()</f>
        <v>#N/A</v>
      </c>
      <c r="E67" s="169" t="e">
        <f>NA()</f>
        <v>#N/A</v>
      </c>
      <c r="F67" s="169">
        <f>IF(ISNUMBER('将来負担比率（分子）の構造'!J$53), IF('将来負担比率（分子）の構造'!J$53 &lt; 0, 0, '将来負担比率（分子）の構造'!J$53), NA())</f>
        <v>1084</v>
      </c>
      <c r="G67" s="169" t="e">
        <f>NA()</f>
        <v>#N/A</v>
      </c>
      <c r="H67" s="169" t="e">
        <f>NA()</f>
        <v>#N/A</v>
      </c>
      <c r="I67" s="169">
        <f>IF(ISNUMBER('将来負担比率（分子）の構造'!K$53), IF('将来負担比率（分子）の構造'!K$53 &lt; 0, 0, '将来負担比率（分子）の構造'!K$53), NA())</f>
        <v>116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800</v>
      </c>
      <c r="C72" s="173">
        <f>基金残高に係る経年分析!G55</f>
        <v>971</v>
      </c>
      <c r="D72" s="173">
        <f>基金残高に係る経年分析!H55</f>
        <v>1141</v>
      </c>
    </row>
    <row r="73" spans="1:16" x14ac:dyDescent="0.15">
      <c r="A73" s="172" t="s">
        <v>74</v>
      </c>
      <c r="B73" s="173">
        <f>基金残高に係る経年分析!F56</f>
        <v>201</v>
      </c>
      <c r="C73" s="173">
        <f>基金残高に係る経年分析!G56</f>
        <v>201</v>
      </c>
      <c r="D73" s="173">
        <f>基金残高に係る経年分析!H56</f>
        <v>217</v>
      </c>
    </row>
    <row r="74" spans="1:16" x14ac:dyDescent="0.15">
      <c r="A74" s="172" t="s">
        <v>75</v>
      </c>
      <c r="B74" s="173">
        <f>基金残高に係る経年分析!F57</f>
        <v>1681</v>
      </c>
      <c r="C74" s="173">
        <f>基金残高に係る経年分析!G57</f>
        <v>1990</v>
      </c>
      <c r="D74" s="173">
        <f>基金残高に係る経年分析!H57</f>
        <v>2266</v>
      </c>
    </row>
  </sheetData>
  <sheetProtection algorithmName="SHA-512" hashValue="tvvYC/klGIfgQ+bH5TXu7hwbQbxLC9j8xxm+glqUjuW0sBVA/Xh2e1MrvAyykU3Gna6NaZpYXXQR4ObvunS05Q==" saltValue="YUwoSLZ6GgE+xaSBN6AF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PC2304</cp:lastModifiedBy>
  <cp:lastPrinted>2025-03-13T07:57:14Z</cp:lastPrinted>
  <dcterms:created xsi:type="dcterms:W3CDTF">2025-02-19T00:50:29Z</dcterms:created>
  <dcterms:modified xsi:type="dcterms:W3CDTF">2025-03-17T05:01:15Z</dcterms:modified>
  <cp:category/>
</cp:coreProperties>
</file>